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GARE E CONTRATTI MATTARELLA BIS\3. SERVIZIO INTENDENZA\2024\MAGGIORE DI 40000\2. GARA EUROPEA - PRINC. Servizio di pulizia N. 226 (SUB - DTCP N. 49)\Lotto 2\FILE word ed excel BLOCCATI\"/>
    </mc:Choice>
  </mc:AlternateContent>
  <bookViews>
    <workbookView xWindow="-28920" yWindow="-1185" windowWidth="29040" windowHeight="15720"/>
  </bookViews>
  <sheets>
    <sheet name="Foglio1" sheetId="1" r:id="rId1"/>
    <sheet name="Castelporziano" sheetId="2" r:id="rId2"/>
  </sheets>
  <definedNames>
    <definedName name="_xlnm.Print_Area" localSheetId="0">Foglio1!$A$1:$J$95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C3" i="2"/>
  <c r="C5" i="2"/>
  <c r="C74" i="2"/>
  <c r="C13" i="2"/>
  <c r="D34" i="2" l="1"/>
  <c r="E72" i="2"/>
  <c r="H70" i="2"/>
</calcChain>
</file>

<file path=xl/sharedStrings.xml><?xml version="1.0" encoding="utf-8"?>
<sst xmlns="http://schemas.openxmlformats.org/spreadsheetml/2006/main" count="311" uniqueCount="132">
  <si>
    <t>DESTINAZIONE</t>
  </si>
  <si>
    <t xml:space="preserve">FABBRICATO </t>
  </si>
  <si>
    <t>SUPERFICIE</t>
  </si>
  <si>
    <t>N. LOCALI</t>
  </si>
  <si>
    <t>SUPERFICI</t>
  </si>
  <si>
    <t>SCHEDA</t>
  </si>
  <si>
    <t>FREQUENZA</t>
  </si>
  <si>
    <t>LOCALI APERTI AL PUBBLICO (MUSEALI)</t>
  </si>
  <si>
    <t>Intero compendio</t>
  </si>
  <si>
    <t>Principale</t>
  </si>
  <si>
    <t>bisettimanale</t>
  </si>
  <si>
    <t>a richiesta</t>
  </si>
  <si>
    <t>LOCALI APERTI AL PUBBLICO</t>
  </si>
  <si>
    <t>giornaliera</t>
  </si>
  <si>
    <t>UFFICI</t>
  </si>
  <si>
    <t>Ex scuderie da tiro</t>
  </si>
  <si>
    <t>Lungamanica</t>
  </si>
  <si>
    <t>Palazzina del Fuga</t>
  </si>
  <si>
    <t>Sant'Andrea</t>
  </si>
  <si>
    <t>Panetteria</t>
  </si>
  <si>
    <t>mensile</t>
  </si>
  <si>
    <t>"</t>
  </si>
  <si>
    <t>ASCENSORI</t>
  </si>
  <si>
    <t>BAGNI PRIVATI (NO APERTI AL PUBBLICO)</t>
  </si>
  <si>
    <t>BAGNI APERTI AL PUBBLICO</t>
  </si>
  <si>
    <t>2 vv. al giorno</t>
  </si>
  <si>
    <t>LOCALI DESTINATI AD USO MEDICO</t>
  </si>
  <si>
    <t>SPOGLIATOI</t>
  </si>
  <si>
    <t>TERRAZZO (no verde)</t>
  </si>
  <si>
    <t>CORTILI</t>
  </si>
  <si>
    <t>CORPI ILLUMINANTI SUP. A 3,5 MT.</t>
  </si>
  <si>
    <t>CORPI ILLUMINANTI INF. A 3,5 MT.</t>
  </si>
  <si>
    <t>FINESTRE</t>
  </si>
  <si>
    <t>AUTORIMESSA/OFFICINA/LAVAGGIO</t>
  </si>
  <si>
    <t>LAVAPENTOLE</t>
  </si>
  <si>
    <t>CORRIDOIO DI RAPPRESENTANZA</t>
  </si>
  <si>
    <t>CORRIDOIO/PARTI COMUNI</t>
  </si>
  <si>
    <t>SCALE/PARTI COMUNI</t>
  </si>
  <si>
    <t>BAGNO (DISABILI) APERTO AL PUBBLICO</t>
  </si>
  <si>
    <t>CUCINA</t>
  </si>
  <si>
    <t>LABORATORI</t>
  </si>
  <si>
    <t>ARCHIVIO/MAGAZZINO</t>
  </si>
  <si>
    <t>semestrale</t>
  </si>
  <si>
    <t>UFFICI (giornaliero)</t>
  </si>
  <si>
    <t>LAMPADARI</t>
  </si>
  <si>
    <t>PLAFONIERE</t>
  </si>
  <si>
    <t>LOCALI RIPOSO/PERMANENZA NOTTURNA</t>
  </si>
  <si>
    <t>Mq.</t>
  </si>
  <si>
    <t>trimestrale</t>
  </si>
  <si>
    <t>MOSTRE TEMPORANEE</t>
  </si>
  <si>
    <t>20/21</t>
  </si>
  <si>
    <t>NOTE</t>
  </si>
  <si>
    <t>(1)</t>
  </si>
  <si>
    <t>(2)</t>
  </si>
  <si>
    <t>(3)</t>
  </si>
  <si>
    <t>(4)</t>
  </si>
  <si>
    <t>LOCALI DI RAPPRESENTANZA SALONI</t>
  </si>
  <si>
    <t xml:space="preserve"> RIQUALIFICAZIONE AMBIENTALE </t>
  </si>
  <si>
    <t xml:space="preserve">a richiesta </t>
  </si>
  <si>
    <r>
      <rPr>
        <b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- Relativamente ai locali  specificati le attività da</t>
    </r>
    <r>
      <rPr>
        <b/>
        <sz val="11"/>
        <color theme="1"/>
        <rFont val="Calibri"/>
        <family val="2"/>
        <scheme val="minor"/>
      </rPr>
      <t xml:space="preserve"> 3.1</t>
    </r>
    <r>
      <rPr>
        <sz val="11"/>
        <color theme="1"/>
        <rFont val="Calibri"/>
        <family val="2"/>
        <scheme val="minor"/>
      </rPr>
      <t xml:space="preserve"> a</t>
    </r>
    <r>
      <rPr>
        <b/>
        <sz val="11"/>
        <color theme="1"/>
        <rFont val="Calibri"/>
        <family val="2"/>
        <scheme val="minor"/>
      </rPr>
      <t xml:space="preserve"> 3.9</t>
    </r>
    <r>
      <rPr>
        <sz val="11"/>
        <color theme="1"/>
        <rFont val="Calibri"/>
        <family val="2"/>
        <scheme val="minor"/>
      </rPr>
      <t xml:space="preserve"> riportate nella scheda</t>
    </r>
    <r>
      <rPr>
        <b/>
        <sz val="11"/>
        <color theme="1"/>
        <rFont val="Calibri"/>
        <family val="2"/>
        <scheme val="minor"/>
      </rPr>
      <t xml:space="preserve"> 3</t>
    </r>
    <r>
      <rPr>
        <sz val="11"/>
        <color theme="1"/>
        <rFont val="Calibri"/>
        <family val="2"/>
        <scheme val="minor"/>
      </rPr>
      <t xml:space="preserve"> dovranno essere effettuate con frequenza mensile .</t>
    </r>
  </si>
  <si>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- Relativamente ai locali  specificati le attività da </t>
    </r>
    <r>
      <rPr>
        <b/>
        <sz val="11"/>
        <color theme="1"/>
        <rFont val="Calibri"/>
        <family val="2"/>
        <scheme val="minor"/>
      </rPr>
      <t>5.1</t>
    </r>
    <r>
      <rPr>
        <sz val="11"/>
        <color theme="1"/>
        <rFont val="Calibri"/>
        <family val="2"/>
        <scheme val="minor"/>
      </rPr>
      <t xml:space="preserve"> a </t>
    </r>
    <r>
      <rPr>
        <b/>
        <sz val="11"/>
        <color theme="1"/>
        <rFont val="Calibri"/>
        <family val="2"/>
        <scheme val="minor"/>
      </rPr>
      <t>5.15</t>
    </r>
    <r>
      <rPr>
        <sz val="11"/>
        <color theme="1"/>
        <rFont val="Calibri"/>
        <family val="2"/>
        <scheme val="minor"/>
      </rPr>
      <t xml:space="preserve"> riportate nella scheda 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dovranno essere effettuate con frequenza mensile .         
</t>
    </r>
  </si>
  <si>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- Relativamente ai locali  specificati  le attività da </t>
    </r>
    <r>
      <rPr>
        <b/>
        <sz val="11"/>
        <color theme="1"/>
        <rFont val="Calibri"/>
        <family val="2"/>
        <scheme val="minor"/>
      </rPr>
      <t>5.1</t>
    </r>
    <r>
      <rPr>
        <sz val="11"/>
        <color theme="1"/>
        <rFont val="Calibri"/>
        <family val="2"/>
        <scheme val="minor"/>
      </rPr>
      <t xml:space="preserve"> a </t>
    </r>
    <r>
      <rPr>
        <b/>
        <sz val="11"/>
        <color theme="1"/>
        <rFont val="Calibri"/>
        <family val="2"/>
        <scheme val="minor"/>
      </rPr>
      <t>5.9</t>
    </r>
    <r>
      <rPr>
        <sz val="11"/>
        <color theme="1"/>
        <rFont val="Calibri"/>
        <family val="2"/>
        <scheme val="minor"/>
      </rPr>
      <t xml:space="preserve"> riportate nella scheda 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dovranno essere effettuate con frequenza bisettimanale .  </t>
    </r>
  </si>
  <si>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- Relativamente ai locali specificati  tutte le attività riportate nella scheda </t>
    </r>
    <r>
      <rPr>
        <b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 xml:space="preserve"> dovranno essere effettuate con frequenza bisettimanale .  </t>
    </r>
  </si>
  <si>
    <t>Castello</t>
  </si>
  <si>
    <t>Teatro</t>
  </si>
  <si>
    <t>Museo archeologico</t>
  </si>
  <si>
    <t>Museo naturalistico</t>
  </si>
  <si>
    <t>Coffee house</t>
  </si>
  <si>
    <t>Direzione</t>
  </si>
  <si>
    <t>Servizio Sistemi Inf.</t>
  </si>
  <si>
    <t>Ufficio tecnico</t>
  </si>
  <si>
    <t>Locali Malafede</t>
  </si>
  <si>
    <t>Settore forestale</t>
  </si>
  <si>
    <t>Piazzale dispensa</t>
  </si>
  <si>
    <t>Tor Paterno</t>
  </si>
  <si>
    <t>Ambulatorio</t>
  </si>
  <si>
    <t>Settore allevamento</t>
  </si>
  <si>
    <t xml:space="preserve">Settore allevamento </t>
  </si>
  <si>
    <t>Uffici Direzione</t>
  </si>
  <si>
    <t>FINESTRE E SUPERFICI VETRATE</t>
  </si>
  <si>
    <t>CORRIDOI E SCALE</t>
  </si>
  <si>
    <t>CUCINE CASTELPORZIANO</t>
  </si>
  <si>
    <t>GROTTA DI PIASTRA</t>
  </si>
  <si>
    <t>Loc. Grotta di Piastra</t>
  </si>
  <si>
    <t>Sportello bancario</t>
  </si>
  <si>
    <t>Foresterie</t>
  </si>
  <si>
    <t>Settore tutela e CF</t>
  </si>
  <si>
    <t>Settore artigiani</t>
  </si>
  <si>
    <t>Settore officina</t>
  </si>
  <si>
    <t>Settore operai</t>
  </si>
  <si>
    <r>
      <t>SCHEDE ATTIVIT</t>
    </r>
    <r>
      <rPr>
        <b/>
        <sz val="10"/>
        <color theme="1"/>
        <rFont val="Calibri"/>
        <family val="2"/>
      </rPr>
      <t>À</t>
    </r>
  </si>
  <si>
    <t>Settore giardini</t>
  </si>
  <si>
    <t>Edificio Orologio</t>
  </si>
  <si>
    <t>Grotta di Piastra</t>
  </si>
  <si>
    <t>Ex scuola</t>
  </si>
  <si>
    <t>Vivaio didattico</t>
  </si>
  <si>
    <t>Ambulatorio medico</t>
  </si>
  <si>
    <t>Loggiato delle carrozze</t>
  </si>
  <si>
    <t>SUPERFICIE (mq)</t>
  </si>
  <si>
    <t>Direzione (PT+P1+P2+SO)</t>
  </si>
  <si>
    <t>1 CP bis</t>
  </si>
  <si>
    <t>1 CP</t>
  </si>
  <si>
    <t>2 CP</t>
  </si>
  <si>
    <t>VETRATE (mq)</t>
  </si>
  <si>
    <t>Museo archeologico (Ed. Isola)</t>
  </si>
  <si>
    <t>Sportello bancario (Ed. Esedra)</t>
  </si>
  <si>
    <t>3 CP</t>
  </si>
  <si>
    <t>4 CP</t>
  </si>
  <si>
    <t>5 CP</t>
  </si>
  <si>
    <t>6 CP</t>
  </si>
  <si>
    <t>7 CP</t>
  </si>
  <si>
    <t>CORTILI E VIALI</t>
  </si>
  <si>
    <t>8 CP</t>
  </si>
  <si>
    <t>9 CP</t>
  </si>
  <si>
    <t>10 CP</t>
  </si>
  <si>
    <t>11 CP</t>
  </si>
  <si>
    <t>12 CP</t>
  </si>
  <si>
    <t>13 CP</t>
  </si>
  <si>
    <t>14 CP</t>
  </si>
  <si>
    <t>Settore officina / agricolo</t>
  </si>
  <si>
    <t>Settore forestale / operai</t>
  </si>
  <si>
    <t>Settore artigiani (falegnameria)</t>
  </si>
  <si>
    <t>Casa Gaeta</t>
  </si>
  <si>
    <t>1 CP-8 CP</t>
  </si>
  <si>
    <t>CHIESA SS M. del Soccorso e F. Neri</t>
  </si>
  <si>
    <t>LOCALI RIPOSO (FORESTERIE)</t>
  </si>
  <si>
    <t>Settore giardino</t>
  </si>
  <si>
    <t>Padiglione delle carrozze</t>
  </si>
  <si>
    <t>Chiesa sconsacrata Tor Paterno</t>
  </si>
  <si>
    <t>SPOGLIATOI PERSONALI</t>
  </si>
  <si>
    <t>UFFICI, SETTORI E ALTRI EDIFICI</t>
  </si>
  <si>
    <t>Settore allevamento (fabbricati rurali)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</si>
</sst>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8"/>
      <name val="Calibri"/>
      <family val="2"/>
      <scheme val="minor"/>
    </font>
    <font>
      <b/>
      <sz val="1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66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4" borderId="0" xfId="0" applyFill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0" xfId="0" applyFill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6" borderId="0" xfId="0" applyFill="1"/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7" borderId="0" xfId="0" applyFill="1"/>
    <xf numFmtId="0" fontId="0" fillId="8" borderId="1" xfId="0" applyFill="1" applyBorder="1" applyAlignment="1">
      <alignment horizontal="center"/>
    </xf>
    <xf numFmtId="0" fontId="0" fillId="8" borderId="1" xfId="0" applyFill="1" applyBorder="1"/>
    <xf numFmtId="0" fontId="0" fillId="8" borderId="0" xfId="0" applyFill="1"/>
    <xf numFmtId="0" fontId="0" fillId="9" borderId="1" xfId="0" applyFill="1" applyBorder="1" applyAlignment="1">
      <alignment horizontal="center"/>
    </xf>
    <xf numFmtId="0" fontId="0" fillId="9" borderId="1" xfId="0" applyFill="1" applyBorder="1"/>
    <xf numFmtId="0" fontId="0" fillId="9" borderId="0" xfId="0" applyFill="1"/>
    <xf numFmtId="0" fontId="0" fillId="10" borderId="1" xfId="0" applyFill="1" applyBorder="1" applyAlignment="1">
      <alignment horizontal="center"/>
    </xf>
    <xf numFmtId="0" fontId="0" fillId="10" borderId="1" xfId="0" applyFill="1" applyBorder="1"/>
    <xf numFmtId="0" fontId="0" fillId="10" borderId="0" xfId="0" applyFill="1"/>
    <xf numFmtId="0" fontId="0" fillId="11" borderId="1" xfId="0" applyFill="1" applyBorder="1" applyAlignment="1">
      <alignment horizontal="center"/>
    </xf>
    <xf numFmtId="0" fontId="0" fillId="11" borderId="1" xfId="0" applyFill="1" applyBorder="1"/>
    <xf numFmtId="0" fontId="0" fillId="11" borderId="0" xfId="0" applyFill="1"/>
    <xf numFmtId="0" fontId="0" fillId="12" borderId="1" xfId="0" applyFill="1" applyBorder="1" applyAlignment="1">
      <alignment horizontal="center"/>
    </xf>
    <xf numFmtId="0" fontId="0" fillId="12" borderId="1" xfId="0" applyFill="1" applyBorder="1"/>
    <xf numFmtId="0" fontId="0" fillId="12" borderId="0" xfId="0" applyFill="1"/>
    <xf numFmtId="0" fontId="0" fillId="13" borderId="1" xfId="0" applyFill="1" applyBorder="1" applyAlignment="1">
      <alignment horizontal="center"/>
    </xf>
    <xf numFmtId="0" fontId="0" fillId="13" borderId="1" xfId="0" applyFill="1" applyBorder="1"/>
    <xf numFmtId="0" fontId="0" fillId="13" borderId="0" xfId="0" applyFill="1"/>
    <xf numFmtId="0" fontId="0" fillId="14" borderId="1" xfId="0" applyFill="1" applyBorder="1" applyAlignment="1">
      <alignment horizontal="center"/>
    </xf>
    <xf numFmtId="0" fontId="0" fillId="14" borderId="1" xfId="0" applyFill="1" applyBorder="1"/>
    <xf numFmtId="0" fontId="0" fillId="14" borderId="0" xfId="0" applyFill="1"/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15" borderId="0" xfId="0" applyFill="1"/>
    <xf numFmtId="0" fontId="0" fillId="16" borderId="1" xfId="0" applyFill="1" applyBorder="1" applyAlignment="1">
      <alignment horizontal="center"/>
    </xf>
    <xf numFmtId="0" fontId="0" fillId="16" borderId="1" xfId="0" applyFill="1" applyBorder="1"/>
    <xf numFmtId="0" fontId="0" fillId="16" borderId="0" xfId="0" applyFill="1"/>
    <xf numFmtId="0" fontId="0" fillId="17" borderId="1" xfId="0" applyFill="1" applyBorder="1" applyAlignment="1">
      <alignment horizontal="center"/>
    </xf>
    <xf numFmtId="0" fontId="0" fillId="17" borderId="1" xfId="0" applyFill="1" applyBorder="1"/>
    <xf numFmtId="0" fontId="0" fillId="17" borderId="0" xfId="0" applyFill="1"/>
    <xf numFmtId="0" fontId="0" fillId="18" borderId="1" xfId="0" applyFill="1" applyBorder="1" applyAlignment="1">
      <alignment horizontal="center"/>
    </xf>
    <xf numFmtId="0" fontId="0" fillId="18" borderId="1" xfId="0" applyFill="1" applyBorder="1"/>
    <xf numFmtId="0" fontId="0" fillId="18" borderId="0" xfId="0" applyFill="1"/>
    <xf numFmtId="0" fontId="0" fillId="19" borderId="1" xfId="0" applyFill="1" applyBorder="1" applyAlignment="1">
      <alignment horizontal="center"/>
    </xf>
    <xf numFmtId="0" fontId="0" fillId="19" borderId="1" xfId="0" applyFill="1" applyBorder="1"/>
    <xf numFmtId="0" fontId="0" fillId="19" borderId="0" xfId="0" applyFill="1"/>
    <xf numFmtId="0" fontId="0" fillId="20" borderId="1" xfId="0" applyFill="1" applyBorder="1" applyAlignment="1">
      <alignment horizontal="center"/>
    </xf>
    <xf numFmtId="0" fontId="0" fillId="20" borderId="1" xfId="0" applyFill="1" applyBorder="1"/>
    <xf numFmtId="0" fontId="0" fillId="20" borderId="0" xfId="0" applyFill="1"/>
    <xf numFmtId="0" fontId="0" fillId="21" borderId="1" xfId="0" applyFill="1" applyBorder="1" applyAlignment="1">
      <alignment horizontal="center"/>
    </xf>
    <xf numFmtId="0" fontId="0" fillId="21" borderId="1" xfId="0" applyFill="1" applyBorder="1"/>
    <xf numFmtId="0" fontId="0" fillId="21" borderId="0" xfId="0" applyFill="1"/>
    <xf numFmtId="0" fontId="0" fillId="22" borderId="1" xfId="0" applyFill="1" applyBorder="1" applyAlignment="1">
      <alignment horizontal="center"/>
    </xf>
    <xf numFmtId="0" fontId="0" fillId="22" borderId="1" xfId="0" applyFill="1" applyBorder="1"/>
    <xf numFmtId="0" fontId="0" fillId="22" borderId="0" xfId="0" applyFill="1"/>
    <xf numFmtId="0" fontId="0" fillId="23" borderId="1" xfId="0" applyFill="1" applyBorder="1"/>
    <xf numFmtId="0" fontId="0" fillId="23" borderId="1" xfId="0" applyFill="1" applyBorder="1" applyAlignment="1">
      <alignment horizontal="center"/>
    </xf>
    <xf numFmtId="0" fontId="0" fillId="23" borderId="0" xfId="0" applyFill="1"/>
    <xf numFmtId="0" fontId="0" fillId="2" borderId="1" xfId="0" applyFill="1" applyBorder="1" applyAlignment="1">
      <alignment horizontal="center" wrapText="1"/>
    </xf>
    <xf numFmtId="0" fontId="0" fillId="7" borderId="1" xfId="0" quotePrefix="1" applyFill="1" applyBorder="1" applyAlignment="1">
      <alignment horizontal="center"/>
    </xf>
    <xf numFmtId="0" fontId="0" fillId="24" borderId="1" xfId="0" applyFill="1" applyBorder="1"/>
    <xf numFmtId="0" fontId="0" fillId="24" borderId="1" xfId="0" applyFill="1" applyBorder="1" applyAlignment="1">
      <alignment horizontal="center"/>
    </xf>
    <xf numFmtId="0" fontId="0" fillId="24" borderId="0" xfId="0" applyFill="1"/>
    <xf numFmtId="0" fontId="0" fillId="16" borderId="1" xfId="0" quotePrefix="1" applyFill="1" applyBorder="1" applyAlignment="1">
      <alignment horizontal="center"/>
    </xf>
    <xf numFmtId="0" fontId="0" fillId="25" borderId="1" xfId="0" applyFill="1" applyBorder="1"/>
    <xf numFmtId="0" fontId="0" fillId="25" borderId="1" xfId="0" applyFill="1" applyBorder="1" applyAlignment="1">
      <alignment horizontal="center"/>
    </xf>
    <xf numFmtId="0" fontId="2" fillId="26" borderId="1" xfId="0" applyFont="1" applyFill="1" applyBorder="1"/>
    <xf numFmtId="0" fontId="0" fillId="26" borderId="1" xfId="0" applyFill="1" applyBorder="1"/>
    <xf numFmtId="0" fontId="0" fillId="26" borderId="1" xfId="0" applyFill="1" applyBorder="1" applyAlignment="1">
      <alignment horizontal="center"/>
    </xf>
    <xf numFmtId="0" fontId="0" fillId="23" borderId="3" xfId="0" applyFill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23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14" borderId="5" xfId="0" applyFill="1" applyBorder="1" applyAlignment="1">
      <alignment horizontal="center"/>
    </xf>
    <xf numFmtId="0" fontId="0" fillId="18" borderId="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17" borderId="5" xfId="0" applyFill="1" applyBorder="1" applyAlignment="1">
      <alignment horizontal="center"/>
    </xf>
    <xf numFmtId="0" fontId="0" fillId="13" borderId="5" xfId="0" applyFill="1" applyBorder="1" applyAlignment="1">
      <alignment horizontal="center"/>
    </xf>
    <xf numFmtId="0" fontId="0" fillId="24" borderId="5" xfId="0" applyFill="1" applyBorder="1" applyAlignment="1">
      <alignment horizontal="center"/>
    </xf>
    <xf numFmtId="0" fontId="0" fillId="21" borderId="5" xfId="0" applyFill="1" applyBorder="1" applyAlignment="1">
      <alignment horizontal="center"/>
    </xf>
    <xf numFmtId="0" fontId="0" fillId="22" borderId="5" xfId="0" applyFill="1" applyBorder="1" applyAlignment="1">
      <alignment horizontal="center"/>
    </xf>
    <xf numFmtId="0" fontId="0" fillId="16" borderId="5" xfId="0" applyFill="1" applyBorder="1" applyAlignment="1">
      <alignment horizontal="center"/>
    </xf>
    <xf numFmtId="0" fontId="0" fillId="19" borderId="5" xfId="0" applyFill="1" applyBorder="1" applyAlignment="1">
      <alignment horizontal="center"/>
    </xf>
    <xf numFmtId="0" fontId="0" fillId="20" borderId="5" xfId="0" applyFill="1" applyBorder="1" applyAlignment="1">
      <alignment horizontal="center"/>
    </xf>
    <xf numFmtId="0" fontId="0" fillId="25" borderId="5" xfId="0" applyFill="1" applyBorder="1" applyAlignment="1">
      <alignment horizontal="center"/>
    </xf>
    <xf numFmtId="0" fontId="0" fillId="15" borderId="5" xfId="0" applyFill="1" applyBorder="1" applyAlignment="1">
      <alignment horizontal="center"/>
    </xf>
    <xf numFmtId="0" fontId="0" fillId="26" borderId="5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0" fontId="1" fillId="18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17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1" fillId="24" borderId="1" xfId="0" applyFont="1" applyFill="1" applyBorder="1" applyAlignment="1">
      <alignment horizontal="center"/>
    </xf>
    <xf numFmtId="0" fontId="1" fillId="21" borderId="1" xfId="0" applyFont="1" applyFill="1" applyBorder="1" applyAlignment="1">
      <alignment horizontal="center"/>
    </xf>
    <xf numFmtId="0" fontId="1" fillId="22" borderId="1" xfId="0" applyFont="1" applyFill="1" applyBorder="1" applyAlignment="1">
      <alignment horizontal="center"/>
    </xf>
    <xf numFmtId="0" fontId="1" fillId="16" borderId="1" xfId="0" applyFont="1" applyFill="1" applyBorder="1" applyAlignment="1">
      <alignment horizontal="center"/>
    </xf>
    <xf numFmtId="0" fontId="1" fillId="19" borderId="1" xfId="0" applyFont="1" applyFill="1" applyBorder="1" applyAlignment="1">
      <alignment horizontal="center"/>
    </xf>
    <xf numFmtId="0" fontId="1" fillId="20" borderId="1" xfId="0" applyFont="1" applyFill="1" applyBorder="1" applyAlignment="1">
      <alignment horizontal="center"/>
    </xf>
    <xf numFmtId="0" fontId="1" fillId="25" borderId="1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0" fontId="1" fillId="26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right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4" fillId="18" borderId="1" xfId="0" applyFont="1" applyFill="1" applyBorder="1" applyAlignment="1">
      <alignment vertical="center" wrapText="1"/>
    </xf>
    <xf numFmtId="0" fontId="4" fillId="18" borderId="1" xfId="0" applyFont="1" applyFill="1" applyBorder="1" applyAlignment="1">
      <alignment horizontal="right" vertical="center" wrapText="1"/>
    </xf>
    <xf numFmtId="0" fontId="4" fillId="18" borderId="1" xfId="0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vertical="center" wrapText="1"/>
    </xf>
    <xf numFmtId="0" fontId="4" fillId="11" borderId="1" xfId="0" applyFont="1" applyFill="1" applyBorder="1" applyAlignment="1">
      <alignment horizontal="right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horizontal="right" vertical="center" wrapText="1"/>
    </xf>
    <xf numFmtId="0" fontId="4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4" fillId="18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vertical="center" wrapText="1"/>
    </xf>
    <xf numFmtId="0" fontId="4" fillId="13" borderId="1" xfId="0" applyFont="1" applyFill="1" applyBorder="1" applyAlignment="1">
      <alignment horizontal="right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4" fillId="27" borderId="1" xfId="0" applyFont="1" applyFill="1" applyBorder="1" applyAlignment="1">
      <alignment vertical="center" wrapText="1"/>
    </xf>
    <xf numFmtId="0" fontId="4" fillId="27" borderId="1" xfId="0" applyFont="1" applyFill="1" applyBorder="1" applyAlignment="1">
      <alignment horizontal="right" vertical="center" wrapText="1"/>
    </xf>
    <xf numFmtId="0" fontId="4" fillId="27" borderId="1" xfId="0" applyFont="1" applyFill="1" applyBorder="1" applyAlignment="1">
      <alignment horizontal="center" vertical="center" wrapText="1"/>
    </xf>
    <xf numFmtId="0" fontId="3" fillId="27" borderId="1" xfId="0" applyFont="1" applyFill="1" applyBorder="1" applyAlignment="1">
      <alignment horizontal="center" vertical="center" wrapText="1"/>
    </xf>
    <xf numFmtId="0" fontId="4" fillId="28" borderId="1" xfId="0" applyFont="1" applyFill="1" applyBorder="1" applyAlignment="1">
      <alignment vertical="center" wrapText="1"/>
    </xf>
    <xf numFmtId="0" fontId="4" fillId="28" borderId="1" xfId="0" applyFont="1" applyFill="1" applyBorder="1" applyAlignment="1">
      <alignment horizontal="right" vertical="center" wrapText="1"/>
    </xf>
    <xf numFmtId="0" fontId="4" fillId="28" borderId="1" xfId="0" applyFont="1" applyFill="1" applyBorder="1" applyAlignment="1">
      <alignment horizontal="center" vertical="center" wrapText="1"/>
    </xf>
    <xf numFmtId="0" fontId="3" fillId="28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26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vertical="center" wrapText="1"/>
    </xf>
    <xf numFmtId="0" fontId="4" fillId="15" borderId="1" xfId="0" applyFont="1" applyFill="1" applyBorder="1" applyAlignment="1">
      <alignment horizontal="right" vertical="center" wrapText="1"/>
    </xf>
    <xf numFmtId="0" fontId="4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4" fillId="18" borderId="2" xfId="0" applyFont="1" applyFill="1" applyBorder="1" applyAlignment="1">
      <alignment horizontal="left" vertical="center" wrapText="1"/>
    </xf>
    <xf numFmtId="0" fontId="4" fillId="26" borderId="1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15" borderId="1" xfId="0" applyNumberFormat="1" applyFont="1" applyFill="1" applyBorder="1" applyAlignment="1">
      <alignment horizontal="right" vertical="center" wrapText="1"/>
    </xf>
    <xf numFmtId="4" fontId="3" fillId="15" borderId="1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Border="1" applyAlignment="1">
      <alignment horizontal="right" vertical="center" wrapText="1"/>
    </xf>
    <xf numFmtId="4" fontId="4" fillId="7" borderId="1" xfId="0" applyNumberFormat="1" applyFont="1" applyFill="1" applyBorder="1" applyAlignment="1">
      <alignment horizontal="right" vertical="center" wrapText="1"/>
    </xf>
    <xf numFmtId="4" fontId="3" fillId="10" borderId="1" xfId="0" applyNumberFormat="1" applyFont="1" applyFill="1" applyBorder="1" applyAlignment="1">
      <alignment horizontal="right" vertical="center" wrapText="1"/>
    </xf>
    <xf numFmtId="4" fontId="4" fillId="10" borderId="1" xfId="0" applyNumberFormat="1" applyFont="1" applyFill="1" applyBorder="1" applyAlignment="1">
      <alignment horizontal="right" vertical="center" wrapText="1"/>
    </xf>
    <xf numFmtId="4" fontId="3" fillId="12" borderId="1" xfId="0" applyNumberFormat="1" applyFont="1" applyFill="1" applyBorder="1" applyAlignment="1">
      <alignment horizontal="right" vertical="center" wrapText="1"/>
    </xf>
    <xf numFmtId="4" fontId="3" fillId="18" borderId="1" xfId="0" applyNumberFormat="1" applyFont="1" applyFill="1" applyBorder="1" applyAlignment="1">
      <alignment horizontal="right" vertical="center" wrapText="1"/>
    </xf>
    <xf numFmtId="4" fontId="4" fillId="11" borderId="1" xfId="0" applyNumberFormat="1" applyFont="1" applyFill="1" applyBorder="1" applyAlignment="1">
      <alignment horizontal="right" vertical="center" wrapText="1"/>
    </xf>
    <xf numFmtId="4" fontId="4" fillId="14" borderId="1" xfId="0" applyNumberFormat="1" applyFont="1" applyFill="1" applyBorder="1" applyAlignment="1">
      <alignment horizontal="right" vertical="center" wrapText="1"/>
    </xf>
    <xf numFmtId="4" fontId="4" fillId="18" borderId="1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27" borderId="1" xfId="0" applyNumberFormat="1" applyFont="1" applyFill="1" applyBorder="1" applyAlignment="1">
      <alignment horizontal="right" vertical="center" wrapText="1"/>
    </xf>
    <xf numFmtId="4" fontId="4" fillId="28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4" fontId="3" fillId="7" borderId="1" xfId="0" applyNumberFormat="1" applyFont="1" applyFill="1" applyBorder="1" applyAlignment="1">
      <alignment horizontal="right" vertical="center" wrapText="1"/>
    </xf>
    <xf numFmtId="4" fontId="3" fillId="13" borderId="1" xfId="0" applyNumberFormat="1" applyFont="1" applyFill="1" applyBorder="1" applyAlignment="1">
      <alignment horizontal="right" vertical="center" wrapText="1"/>
    </xf>
    <xf numFmtId="4" fontId="3" fillId="11" borderId="1" xfId="0" applyNumberFormat="1" applyFont="1" applyFill="1" applyBorder="1" applyAlignment="1">
      <alignment horizontal="right" vertical="center" wrapText="1"/>
    </xf>
    <xf numFmtId="4" fontId="7" fillId="11" borderId="1" xfId="0" applyNumberFormat="1" applyFont="1" applyFill="1" applyBorder="1" applyAlignment="1">
      <alignment horizontal="right" vertical="center" wrapText="1"/>
    </xf>
    <xf numFmtId="4" fontId="3" fillId="14" borderId="1" xfId="0" applyNumberFormat="1" applyFont="1" applyFill="1" applyBorder="1" applyAlignment="1">
      <alignment horizontal="right" vertical="center" wrapText="1"/>
    </xf>
    <xf numFmtId="4" fontId="3" fillId="8" borderId="1" xfId="0" applyNumberFormat="1" applyFont="1" applyFill="1" applyBorder="1" applyAlignment="1">
      <alignment horizontal="right" vertical="center" wrapText="1"/>
    </xf>
    <xf numFmtId="4" fontId="3" fillId="26" borderId="1" xfId="0" applyNumberFormat="1" applyFont="1" applyFill="1" applyBorder="1" applyAlignment="1">
      <alignment horizontal="right" vertical="center" wrapText="1"/>
    </xf>
    <xf numFmtId="0" fontId="0" fillId="0" borderId="9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16" borderId="2" xfId="0" applyFill="1" applyBorder="1" applyAlignment="1">
      <alignment horizontal="left" vertical="center"/>
    </xf>
    <xf numFmtId="0" fontId="0" fillId="16" borderId="4" xfId="0" applyFill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10" borderId="2" xfId="0" applyFill="1" applyBorder="1" applyAlignment="1">
      <alignment horizontal="left" vertical="center"/>
    </xf>
    <xf numFmtId="0" fontId="0" fillId="10" borderId="3" xfId="0" applyFill="1" applyBorder="1" applyAlignment="1">
      <alignment horizontal="left" vertical="center"/>
    </xf>
    <xf numFmtId="0" fontId="0" fillId="10" borderId="4" xfId="0" applyFill="1" applyBorder="1" applyAlignment="1">
      <alignment horizontal="left" vertical="center"/>
    </xf>
    <xf numFmtId="0" fontId="0" fillId="17" borderId="2" xfId="0" applyFill="1" applyBorder="1" applyAlignment="1">
      <alignment horizontal="left" vertical="center"/>
    </xf>
    <xf numFmtId="0" fontId="0" fillId="17" borderId="3" xfId="0" applyFill="1" applyBorder="1" applyAlignment="1">
      <alignment horizontal="left" vertical="center"/>
    </xf>
    <xf numFmtId="0" fontId="0" fillId="17" borderId="4" xfId="0" applyFill="1" applyBorder="1" applyAlignment="1">
      <alignment horizontal="left" vertical="center"/>
    </xf>
    <xf numFmtId="0" fontId="0" fillId="13" borderId="2" xfId="0" applyFill="1" applyBorder="1" applyAlignment="1">
      <alignment horizontal="left" vertical="center"/>
    </xf>
    <xf numFmtId="0" fontId="0" fillId="13" borderId="3" xfId="0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0" fillId="21" borderId="2" xfId="0" applyFill="1" applyBorder="1" applyAlignment="1">
      <alignment horizontal="left" vertical="center"/>
    </xf>
    <xf numFmtId="0" fontId="0" fillId="21" borderId="3" xfId="0" applyFill="1" applyBorder="1" applyAlignment="1">
      <alignment horizontal="left" vertical="center"/>
    </xf>
    <xf numFmtId="0" fontId="0" fillId="21" borderId="4" xfId="0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4" fillId="15" borderId="3" xfId="0" applyFont="1" applyFill="1" applyBorder="1" applyAlignment="1">
      <alignment horizontal="left" vertical="center" wrapText="1"/>
    </xf>
    <xf numFmtId="0" fontId="4" fillId="11" borderId="2" xfId="0" applyFont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center" wrapText="1"/>
    </xf>
    <xf numFmtId="0" fontId="4" fillId="11" borderId="4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12" borderId="2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33"/>
      <color rgb="FF66FFFF"/>
      <color rgb="FFFFCC66"/>
      <color rgb="FFFFCCCC"/>
      <color rgb="FF00FFFF"/>
      <color rgb="FF66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5"/>
  <sheetViews>
    <sheetView tabSelected="1" topLeftCell="A40" workbookViewId="0">
      <selection activeCell="A56" sqref="A56:A60"/>
    </sheetView>
  </sheetViews>
  <sheetFormatPr defaultRowHeight="15" x14ac:dyDescent="0.25"/>
  <cols>
    <col min="1" max="1" width="39" bestFit="1" customWidth="1"/>
    <col min="2" max="2" width="17" bestFit="1" customWidth="1"/>
    <col min="3" max="3" width="10.85546875" bestFit="1" customWidth="1"/>
    <col min="4" max="4" width="9.5703125" bestFit="1" customWidth="1"/>
    <col min="5" max="5" width="9.140625" bestFit="1" customWidth="1"/>
    <col min="6" max="6" width="9.85546875" bestFit="1" customWidth="1"/>
    <col min="7" max="7" width="11.5703125" style="1" bestFit="1" customWidth="1"/>
    <col min="8" max="8" width="11.85546875" style="1" bestFit="1" customWidth="1"/>
    <col min="9" max="9" width="11.85546875" style="1" customWidth="1"/>
    <col min="10" max="10" width="13" style="1" customWidth="1"/>
    <col min="11" max="11" width="13.42578125" style="1" hidden="1" customWidth="1"/>
    <col min="12" max="15" width="9.140625" style="68"/>
  </cols>
  <sheetData>
    <row r="1" spans="1:1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32</v>
      </c>
      <c r="F1" s="4" t="s">
        <v>4</v>
      </c>
      <c r="G1" s="4" t="s">
        <v>44</v>
      </c>
      <c r="H1" s="4" t="s">
        <v>45</v>
      </c>
      <c r="I1" s="4" t="s">
        <v>5</v>
      </c>
      <c r="J1" s="4" t="s">
        <v>51</v>
      </c>
      <c r="K1" s="83" t="s">
        <v>6</v>
      </c>
    </row>
    <row r="2" spans="1:15" x14ac:dyDescent="0.25">
      <c r="A2" s="3"/>
      <c r="B2" s="3"/>
      <c r="C2" s="2" t="s">
        <v>47</v>
      </c>
      <c r="D2" s="3"/>
      <c r="E2" s="3"/>
      <c r="F2" s="2" t="s">
        <v>47</v>
      </c>
      <c r="G2" s="2"/>
      <c r="H2" s="2"/>
      <c r="I2" s="4"/>
      <c r="J2" s="2"/>
      <c r="K2" s="84"/>
    </row>
    <row r="3" spans="1:15" x14ac:dyDescent="0.25">
      <c r="A3" s="3"/>
      <c r="B3" s="3"/>
      <c r="C3" s="2"/>
      <c r="D3" s="3"/>
      <c r="E3" s="3"/>
      <c r="F3" s="2"/>
      <c r="G3" s="2"/>
      <c r="H3" s="2"/>
      <c r="I3" s="4"/>
      <c r="J3" s="2"/>
      <c r="K3" s="84"/>
    </row>
    <row r="4" spans="1:15" s="7" customFormat="1" x14ac:dyDescent="0.25">
      <c r="A4" s="6" t="s">
        <v>7</v>
      </c>
      <c r="B4" s="6" t="s">
        <v>8</v>
      </c>
      <c r="C4" s="6">
        <v>3608.61</v>
      </c>
      <c r="D4" s="6">
        <v>68</v>
      </c>
      <c r="E4" s="6">
        <v>173</v>
      </c>
      <c r="F4" s="6">
        <v>704.39</v>
      </c>
      <c r="G4" s="5"/>
      <c r="H4" s="5"/>
      <c r="I4" s="110">
        <v>1</v>
      </c>
      <c r="J4" s="5"/>
      <c r="K4" s="85" t="s">
        <v>10</v>
      </c>
      <c r="L4" s="68"/>
      <c r="M4" s="68"/>
      <c r="N4" s="68"/>
      <c r="O4" s="68"/>
    </row>
    <row r="5" spans="1:15" s="70" customFormat="1" x14ac:dyDescent="0.25">
      <c r="A5" s="68"/>
      <c r="B5" s="68"/>
      <c r="C5" s="68"/>
      <c r="D5" s="68"/>
      <c r="E5" s="68"/>
      <c r="F5" s="68"/>
      <c r="G5" s="69"/>
      <c r="H5" s="69"/>
      <c r="I5" s="111"/>
      <c r="J5" s="69"/>
      <c r="K5" s="94"/>
      <c r="L5" s="68"/>
      <c r="M5" s="68"/>
      <c r="N5" s="68"/>
      <c r="O5" s="68"/>
    </row>
    <row r="6" spans="1:15" s="7" customFormat="1" x14ac:dyDescent="0.25">
      <c r="A6" s="6" t="s">
        <v>49</v>
      </c>
      <c r="B6" s="6" t="s">
        <v>9</v>
      </c>
      <c r="C6" s="6">
        <v>265.33999999999997</v>
      </c>
      <c r="D6" s="6">
        <v>11</v>
      </c>
      <c r="E6" s="6">
        <v>9</v>
      </c>
      <c r="F6" s="6">
        <v>23</v>
      </c>
      <c r="G6" s="5"/>
      <c r="H6" s="5"/>
      <c r="I6" s="110">
        <v>26</v>
      </c>
      <c r="J6" s="71" t="s">
        <v>11</v>
      </c>
      <c r="K6" s="85" t="s">
        <v>11</v>
      </c>
      <c r="L6" s="68"/>
      <c r="M6" s="68"/>
      <c r="N6" s="68"/>
      <c r="O6" s="68"/>
    </row>
    <row r="7" spans="1:15" x14ac:dyDescent="0.25">
      <c r="A7" s="3"/>
      <c r="B7" s="3"/>
      <c r="C7" s="3"/>
      <c r="D7" s="3"/>
      <c r="E7" s="3"/>
      <c r="F7" s="3"/>
      <c r="G7" s="2"/>
      <c r="H7" s="2"/>
      <c r="I7" s="4"/>
      <c r="J7" s="2"/>
      <c r="K7" s="84"/>
    </row>
    <row r="8" spans="1:15" s="13" customFormat="1" x14ac:dyDescent="0.25">
      <c r="A8" s="12" t="s">
        <v>12</v>
      </c>
      <c r="B8" s="12" t="s">
        <v>9</v>
      </c>
      <c r="C8" s="12">
        <v>325.01</v>
      </c>
      <c r="D8" s="12">
        <v>5</v>
      </c>
      <c r="E8" s="12">
        <v>8</v>
      </c>
      <c r="F8" s="12">
        <v>35.92</v>
      </c>
      <c r="G8" s="11"/>
      <c r="H8" s="11"/>
      <c r="I8" s="112">
        <v>2</v>
      </c>
      <c r="J8" s="11"/>
      <c r="K8" s="86" t="s">
        <v>13</v>
      </c>
      <c r="L8" s="68"/>
      <c r="M8" s="68"/>
      <c r="N8" s="68"/>
      <c r="O8" s="68"/>
    </row>
    <row r="9" spans="1:15" x14ac:dyDescent="0.25">
      <c r="A9" s="3"/>
      <c r="B9" s="3"/>
      <c r="C9" s="3"/>
      <c r="D9" s="3"/>
      <c r="E9" s="3"/>
      <c r="F9" s="3"/>
      <c r="G9" s="2"/>
      <c r="H9" s="2"/>
      <c r="I9" s="4"/>
      <c r="J9" s="2"/>
      <c r="K9" s="84"/>
    </row>
    <row r="10" spans="1:15" s="22" customFormat="1" x14ac:dyDescent="0.25">
      <c r="A10" s="239" t="s">
        <v>14</v>
      </c>
      <c r="B10" s="21" t="s">
        <v>15</v>
      </c>
      <c r="C10" s="21">
        <v>243.48</v>
      </c>
      <c r="D10" s="21">
        <v>16</v>
      </c>
      <c r="E10" s="21">
        <v>11</v>
      </c>
      <c r="F10" s="21">
        <v>16.739999999999998</v>
      </c>
      <c r="G10" s="20"/>
      <c r="H10" s="20"/>
      <c r="I10" s="113">
        <v>3</v>
      </c>
      <c r="J10" s="72" t="s">
        <v>52</v>
      </c>
      <c r="K10" s="87" t="s">
        <v>20</v>
      </c>
      <c r="L10" s="68"/>
      <c r="M10" s="68"/>
      <c r="N10" s="68"/>
      <c r="O10" s="68"/>
    </row>
    <row r="11" spans="1:15" s="22" customFormat="1" x14ac:dyDescent="0.25">
      <c r="A11" s="240"/>
      <c r="B11" s="21" t="s">
        <v>15</v>
      </c>
      <c r="C11" s="21">
        <v>6442.92</v>
      </c>
      <c r="D11" s="21">
        <v>320</v>
      </c>
      <c r="E11" s="21">
        <v>307</v>
      </c>
      <c r="F11" s="21">
        <v>625.37</v>
      </c>
      <c r="G11" s="20"/>
      <c r="H11" s="20"/>
      <c r="I11" s="113">
        <v>3</v>
      </c>
      <c r="J11" s="20"/>
      <c r="K11" s="87" t="s">
        <v>10</v>
      </c>
      <c r="L11" s="68"/>
      <c r="M11" s="68"/>
      <c r="N11" s="68"/>
      <c r="O11" s="68"/>
    </row>
    <row r="12" spans="1:15" s="22" customFormat="1" x14ac:dyDescent="0.25">
      <c r="A12" s="240"/>
      <c r="B12" s="21" t="s">
        <v>16</v>
      </c>
      <c r="C12" s="21">
        <v>4554.38</v>
      </c>
      <c r="D12" s="21">
        <v>262</v>
      </c>
      <c r="E12" s="21">
        <v>272.5</v>
      </c>
      <c r="F12" s="21">
        <v>130.59</v>
      </c>
      <c r="G12" s="20"/>
      <c r="H12" s="20"/>
      <c r="I12" s="113">
        <v>3</v>
      </c>
      <c r="J12" s="20"/>
      <c r="K12" s="87" t="s">
        <v>21</v>
      </c>
      <c r="L12" s="68"/>
      <c r="M12" s="68"/>
      <c r="N12" s="68"/>
      <c r="O12" s="68"/>
    </row>
    <row r="13" spans="1:15" s="22" customFormat="1" x14ac:dyDescent="0.25">
      <c r="A13" s="240"/>
      <c r="B13" s="21" t="s">
        <v>9</v>
      </c>
      <c r="C13" s="21">
        <v>1852.42</v>
      </c>
      <c r="D13" s="21">
        <v>91</v>
      </c>
      <c r="E13" s="21">
        <v>86</v>
      </c>
      <c r="F13" s="21">
        <v>204.77</v>
      </c>
      <c r="G13" s="20"/>
      <c r="H13" s="20"/>
      <c r="I13" s="113">
        <v>3</v>
      </c>
      <c r="J13" s="20"/>
      <c r="K13" s="87" t="s">
        <v>21</v>
      </c>
      <c r="L13" s="68"/>
      <c r="M13" s="68"/>
      <c r="N13" s="68"/>
      <c r="O13" s="68"/>
    </row>
    <row r="14" spans="1:15" s="22" customFormat="1" x14ac:dyDescent="0.25">
      <c r="A14" s="240"/>
      <c r="B14" s="21" t="s">
        <v>17</v>
      </c>
      <c r="C14" s="21">
        <v>161.13999999999999</v>
      </c>
      <c r="D14" s="21">
        <v>14</v>
      </c>
      <c r="E14" s="21">
        <v>5</v>
      </c>
      <c r="F14" s="21">
        <v>6.15</v>
      </c>
      <c r="G14" s="20"/>
      <c r="H14" s="20"/>
      <c r="I14" s="113">
        <v>3</v>
      </c>
      <c r="J14" s="20"/>
      <c r="K14" s="87" t="s">
        <v>21</v>
      </c>
      <c r="L14" s="68"/>
      <c r="M14" s="68"/>
      <c r="N14" s="68"/>
      <c r="O14" s="68"/>
    </row>
    <row r="15" spans="1:15" s="22" customFormat="1" x14ac:dyDescent="0.25">
      <c r="A15" s="240"/>
      <c r="B15" s="21" t="s">
        <v>18</v>
      </c>
      <c r="C15" s="21">
        <v>3021.87</v>
      </c>
      <c r="D15" s="21">
        <v>95</v>
      </c>
      <c r="E15" s="21">
        <v>129</v>
      </c>
      <c r="F15" s="21">
        <v>385.88</v>
      </c>
      <c r="G15" s="20"/>
      <c r="H15" s="20"/>
      <c r="I15" s="113">
        <v>3</v>
      </c>
      <c r="J15" s="20"/>
      <c r="K15" s="87" t="s">
        <v>21</v>
      </c>
      <c r="L15" s="68"/>
      <c r="M15" s="68"/>
      <c r="N15" s="68"/>
      <c r="O15" s="68"/>
    </row>
    <row r="16" spans="1:15" s="22" customFormat="1" x14ac:dyDescent="0.25">
      <c r="A16" s="240"/>
      <c r="B16" s="21" t="s">
        <v>19</v>
      </c>
      <c r="C16" s="21">
        <v>4229.7700000000004</v>
      </c>
      <c r="D16" s="21">
        <v>229</v>
      </c>
      <c r="E16" s="21">
        <v>83</v>
      </c>
      <c r="F16" s="21">
        <v>196.04</v>
      </c>
      <c r="G16" s="20"/>
      <c r="H16" s="20"/>
      <c r="I16" s="113">
        <v>3</v>
      </c>
      <c r="J16" s="20"/>
      <c r="K16" s="87" t="s">
        <v>21</v>
      </c>
      <c r="L16" s="68"/>
      <c r="M16" s="68"/>
      <c r="N16" s="68"/>
      <c r="O16" s="68"/>
    </row>
    <row r="17" spans="1:15" s="22" customFormat="1" x14ac:dyDescent="0.25">
      <c r="A17" s="241"/>
      <c r="B17" s="21" t="s">
        <v>8</v>
      </c>
      <c r="C17" s="21">
        <v>283.98</v>
      </c>
      <c r="D17" s="21">
        <v>19</v>
      </c>
      <c r="E17" s="21">
        <v>17</v>
      </c>
      <c r="F17" s="21">
        <v>34.229999999999997</v>
      </c>
      <c r="G17" s="20"/>
      <c r="H17" s="20"/>
      <c r="I17" s="113">
        <v>3</v>
      </c>
      <c r="J17" s="20" t="s">
        <v>11</v>
      </c>
      <c r="K17" s="87" t="s">
        <v>11</v>
      </c>
      <c r="L17" s="68"/>
      <c r="M17" s="68"/>
      <c r="N17" s="68"/>
      <c r="O17" s="68"/>
    </row>
    <row r="18" spans="1:15" x14ac:dyDescent="0.25">
      <c r="A18" s="3"/>
      <c r="B18" s="3"/>
      <c r="C18" s="3"/>
      <c r="D18" s="3"/>
      <c r="E18" s="3"/>
      <c r="F18" s="3"/>
      <c r="G18" s="2"/>
      <c r="H18" s="2"/>
      <c r="I18" s="4"/>
      <c r="J18" s="2"/>
      <c r="K18" s="84"/>
    </row>
    <row r="19" spans="1:15" s="25" customFormat="1" x14ac:dyDescent="0.25">
      <c r="A19" s="24" t="s">
        <v>22</v>
      </c>
      <c r="B19" s="24" t="s">
        <v>8</v>
      </c>
      <c r="C19" s="24"/>
      <c r="D19" s="24">
        <v>21</v>
      </c>
      <c r="E19" s="24"/>
      <c r="F19" s="24"/>
      <c r="G19" s="23"/>
      <c r="H19" s="23"/>
      <c r="I19" s="114">
        <v>4</v>
      </c>
      <c r="J19" s="23"/>
      <c r="K19" s="88" t="s">
        <v>13</v>
      </c>
      <c r="L19" s="68"/>
      <c r="M19" s="68"/>
      <c r="N19" s="68"/>
      <c r="O19" s="68"/>
    </row>
    <row r="20" spans="1:15" x14ac:dyDescent="0.25">
      <c r="A20" s="3"/>
      <c r="B20" s="3"/>
      <c r="C20" s="3"/>
      <c r="D20" s="3"/>
      <c r="E20" s="3"/>
      <c r="F20" s="3"/>
      <c r="G20" s="2"/>
      <c r="H20" s="2"/>
      <c r="I20" s="4"/>
      <c r="J20" s="2"/>
      <c r="K20" s="84"/>
    </row>
    <row r="21" spans="1:15" s="31" customFormat="1" x14ac:dyDescent="0.25">
      <c r="A21" s="242" t="s">
        <v>23</v>
      </c>
      <c r="B21" s="30" t="s">
        <v>15</v>
      </c>
      <c r="C21" s="30">
        <v>24.84</v>
      </c>
      <c r="D21" s="30">
        <v>4</v>
      </c>
      <c r="E21" s="30">
        <v>3</v>
      </c>
      <c r="F21" s="30">
        <v>5.58</v>
      </c>
      <c r="G21" s="29"/>
      <c r="H21" s="29"/>
      <c r="I21" s="115">
        <v>5</v>
      </c>
      <c r="J21" s="29" t="s">
        <v>53</v>
      </c>
      <c r="K21" s="89" t="s">
        <v>20</v>
      </c>
      <c r="L21" s="68"/>
      <c r="M21" s="68"/>
      <c r="N21" s="68"/>
      <c r="O21" s="68"/>
    </row>
    <row r="22" spans="1:15" s="31" customFormat="1" x14ac:dyDescent="0.25">
      <c r="A22" s="243"/>
      <c r="B22" s="30" t="s">
        <v>9</v>
      </c>
      <c r="C22" s="30">
        <v>23.96</v>
      </c>
      <c r="D22" s="30">
        <v>4</v>
      </c>
      <c r="E22" s="30">
        <v>1</v>
      </c>
      <c r="F22" s="30">
        <v>0.88</v>
      </c>
      <c r="G22" s="29"/>
      <c r="H22" s="29"/>
      <c r="I22" s="115">
        <v>5</v>
      </c>
      <c r="J22" s="29" t="s">
        <v>54</v>
      </c>
      <c r="K22" s="89" t="s">
        <v>10</v>
      </c>
      <c r="L22" s="68"/>
      <c r="M22" s="68"/>
      <c r="N22" s="68"/>
      <c r="O22" s="68"/>
    </row>
    <row r="23" spans="1:15" s="31" customFormat="1" x14ac:dyDescent="0.25">
      <c r="A23" s="243"/>
      <c r="B23" s="30" t="s">
        <v>8</v>
      </c>
      <c r="C23" s="30">
        <v>122.46</v>
      </c>
      <c r="D23" s="30">
        <v>28</v>
      </c>
      <c r="E23" s="30">
        <v>14</v>
      </c>
      <c r="F23" s="30">
        <v>17.420000000000002</v>
      </c>
      <c r="G23" s="29"/>
      <c r="H23" s="29"/>
      <c r="I23" s="115">
        <v>5</v>
      </c>
      <c r="J23" s="29" t="s">
        <v>11</v>
      </c>
      <c r="K23" s="89" t="s">
        <v>11</v>
      </c>
      <c r="L23" s="68"/>
      <c r="M23" s="68"/>
      <c r="N23" s="68"/>
      <c r="O23" s="68"/>
    </row>
    <row r="24" spans="1:15" s="31" customFormat="1" x14ac:dyDescent="0.25">
      <c r="A24" s="243"/>
      <c r="B24" s="30" t="s">
        <v>19</v>
      </c>
      <c r="C24" s="30">
        <v>267</v>
      </c>
      <c r="D24" s="30">
        <v>52</v>
      </c>
      <c r="E24" s="30">
        <v>21</v>
      </c>
      <c r="F24" s="30">
        <v>44.24</v>
      </c>
      <c r="G24" s="29"/>
      <c r="H24" s="29"/>
      <c r="I24" s="115">
        <v>5</v>
      </c>
      <c r="J24" s="29"/>
      <c r="K24" s="89" t="s">
        <v>13</v>
      </c>
      <c r="L24" s="68"/>
      <c r="M24" s="68"/>
      <c r="N24" s="68"/>
      <c r="O24" s="68"/>
    </row>
    <row r="25" spans="1:15" s="31" customFormat="1" x14ac:dyDescent="0.25">
      <c r="A25" s="243"/>
      <c r="B25" s="30" t="s">
        <v>15</v>
      </c>
      <c r="C25" s="30">
        <v>727.56</v>
      </c>
      <c r="D25" s="30">
        <v>164</v>
      </c>
      <c r="E25" s="30">
        <v>50</v>
      </c>
      <c r="F25" s="30">
        <v>111.59</v>
      </c>
      <c r="G25" s="29"/>
      <c r="H25" s="29"/>
      <c r="I25" s="115">
        <v>5</v>
      </c>
      <c r="J25" s="29"/>
      <c r="K25" s="89" t="s">
        <v>21</v>
      </c>
      <c r="L25" s="68"/>
      <c r="M25" s="68"/>
      <c r="N25" s="68"/>
      <c r="O25" s="68"/>
    </row>
    <row r="26" spans="1:15" s="31" customFormat="1" x14ac:dyDescent="0.25">
      <c r="A26" s="243"/>
      <c r="B26" s="30" t="s">
        <v>16</v>
      </c>
      <c r="C26" s="30">
        <v>381.6</v>
      </c>
      <c r="D26" s="30">
        <v>70</v>
      </c>
      <c r="E26" s="30">
        <v>29</v>
      </c>
      <c r="F26" s="30">
        <v>55.05</v>
      </c>
      <c r="G26" s="29"/>
      <c r="H26" s="29"/>
      <c r="I26" s="115">
        <v>5</v>
      </c>
      <c r="J26" s="29"/>
      <c r="K26" s="89" t="s">
        <v>21</v>
      </c>
      <c r="L26" s="68"/>
      <c r="M26" s="68"/>
      <c r="N26" s="68"/>
      <c r="O26" s="68"/>
    </row>
    <row r="27" spans="1:15" s="31" customFormat="1" x14ac:dyDescent="0.25">
      <c r="A27" s="243"/>
      <c r="B27" s="30" t="s">
        <v>9</v>
      </c>
      <c r="C27" s="30">
        <v>277.23</v>
      </c>
      <c r="D27" s="30">
        <v>32</v>
      </c>
      <c r="E27" s="30">
        <v>13</v>
      </c>
      <c r="F27" s="30">
        <v>22.74</v>
      </c>
      <c r="G27" s="29"/>
      <c r="H27" s="29"/>
      <c r="I27" s="115">
        <v>5</v>
      </c>
      <c r="J27" s="29"/>
      <c r="K27" s="89" t="s">
        <v>21</v>
      </c>
      <c r="L27" s="68"/>
      <c r="M27" s="68"/>
      <c r="N27" s="68"/>
      <c r="O27" s="68"/>
    </row>
    <row r="28" spans="1:15" s="31" customFormat="1" x14ac:dyDescent="0.25">
      <c r="A28" s="243"/>
      <c r="B28" s="30" t="s">
        <v>17</v>
      </c>
      <c r="C28" s="30">
        <v>37.729999999999997</v>
      </c>
      <c r="D28" s="30">
        <v>7</v>
      </c>
      <c r="E28" s="30">
        <v>2</v>
      </c>
      <c r="F28" s="30">
        <v>1.4</v>
      </c>
      <c r="G28" s="29"/>
      <c r="H28" s="29"/>
      <c r="I28" s="115">
        <v>5</v>
      </c>
      <c r="J28" s="29"/>
      <c r="K28" s="89" t="s">
        <v>21</v>
      </c>
      <c r="L28" s="68"/>
      <c r="M28" s="68"/>
      <c r="N28" s="68"/>
      <c r="O28" s="68"/>
    </row>
    <row r="29" spans="1:15" s="31" customFormat="1" x14ac:dyDescent="0.25">
      <c r="A29" s="244"/>
      <c r="B29" s="30" t="s">
        <v>18</v>
      </c>
      <c r="C29" s="30">
        <v>395.41</v>
      </c>
      <c r="D29" s="30">
        <v>40</v>
      </c>
      <c r="E29" s="30">
        <v>14</v>
      </c>
      <c r="F29" s="30">
        <v>26.02</v>
      </c>
      <c r="G29" s="29"/>
      <c r="H29" s="29"/>
      <c r="I29" s="115">
        <v>5</v>
      </c>
      <c r="J29" s="29"/>
      <c r="K29" s="89" t="s">
        <v>21</v>
      </c>
      <c r="L29" s="68"/>
      <c r="M29" s="68"/>
      <c r="N29" s="68"/>
      <c r="O29" s="68"/>
    </row>
    <row r="30" spans="1:15" x14ac:dyDescent="0.25">
      <c r="A30" s="3"/>
      <c r="B30" s="3"/>
      <c r="C30" s="3"/>
      <c r="D30" s="3"/>
      <c r="E30" s="3"/>
      <c r="F30" s="3"/>
      <c r="G30" s="2"/>
      <c r="H30" s="2"/>
      <c r="I30" s="4"/>
      <c r="J30" s="2"/>
      <c r="K30" s="84"/>
    </row>
    <row r="31" spans="1:15" s="37" customFormat="1" x14ac:dyDescent="0.25">
      <c r="A31" s="36" t="s">
        <v>24</v>
      </c>
      <c r="B31" s="36" t="s">
        <v>9</v>
      </c>
      <c r="C31" s="36">
        <v>25.68</v>
      </c>
      <c r="D31" s="36">
        <v>8</v>
      </c>
      <c r="E31" s="36">
        <v>0</v>
      </c>
      <c r="F31" s="36">
        <v>0</v>
      </c>
      <c r="G31" s="35"/>
      <c r="H31" s="35"/>
      <c r="I31" s="116">
        <v>6</v>
      </c>
      <c r="J31" s="35"/>
      <c r="K31" s="90" t="s">
        <v>25</v>
      </c>
      <c r="L31" s="68"/>
      <c r="M31" s="68"/>
      <c r="N31" s="68"/>
      <c r="O31" s="68"/>
    </row>
    <row r="32" spans="1:15" x14ac:dyDescent="0.25">
      <c r="A32" s="3"/>
      <c r="B32" s="3"/>
      <c r="C32" s="3"/>
      <c r="D32" s="3"/>
      <c r="E32" s="3"/>
      <c r="F32" s="3"/>
      <c r="G32" s="2"/>
      <c r="H32" s="2"/>
      <c r="I32" s="4"/>
      <c r="J32" s="2"/>
      <c r="K32" s="84"/>
    </row>
    <row r="33" spans="1:15" s="28" customFormat="1" x14ac:dyDescent="0.25">
      <c r="A33" s="27" t="s">
        <v>26</v>
      </c>
      <c r="B33" s="27" t="s">
        <v>15</v>
      </c>
      <c r="C33" s="27">
        <v>1249.1400000000001</v>
      </c>
      <c r="D33" s="27">
        <v>94</v>
      </c>
      <c r="E33" s="27">
        <v>83</v>
      </c>
      <c r="F33" s="27">
        <v>242.3</v>
      </c>
      <c r="G33" s="26"/>
      <c r="H33" s="26"/>
      <c r="I33" s="117">
        <v>7</v>
      </c>
      <c r="J33" s="26"/>
      <c r="K33" s="91" t="s">
        <v>13</v>
      </c>
      <c r="L33" s="68"/>
      <c r="M33" s="68"/>
      <c r="N33" s="68"/>
      <c r="O33" s="68"/>
    </row>
    <row r="34" spans="1:15" x14ac:dyDescent="0.25">
      <c r="A34" s="3"/>
      <c r="B34" s="3"/>
      <c r="C34" s="3"/>
      <c r="D34" s="3"/>
      <c r="E34" s="3"/>
      <c r="F34" s="3"/>
      <c r="G34" s="2"/>
      <c r="H34" s="2"/>
      <c r="I34" s="4"/>
      <c r="J34" s="2"/>
      <c r="K34" s="84"/>
    </row>
    <row r="35" spans="1:15" s="34" customFormat="1" x14ac:dyDescent="0.25">
      <c r="A35" s="33" t="s">
        <v>27</v>
      </c>
      <c r="B35" s="33" t="s">
        <v>8</v>
      </c>
      <c r="C35" s="33">
        <v>435.77</v>
      </c>
      <c r="D35" s="33">
        <v>33</v>
      </c>
      <c r="E35" s="33">
        <v>22</v>
      </c>
      <c r="F35" s="33">
        <v>37.9</v>
      </c>
      <c r="G35" s="32"/>
      <c r="H35" s="32"/>
      <c r="I35" s="118">
        <v>8</v>
      </c>
      <c r="J35" s="32"/>
      <c r="K35" s="92" t="s">
        <v>10</v>
      </c>
      <c r="L35" s="68"/>
      <c r="M35" s="68"/>
      <c r="N35" s="68"/>
      <c r="O35" s="68"/>
    </row>
    <row r="36" spans="1:15" x14ac:dyDescent="0.25">
      <c r="A36" s="3"/>
      <c r="B36" s="3"/>
      <c r="C36" s="3"/>
      <c r="D36" s="3"/>
      <c r="E36" s="3"/>
      <c r="F36" s="3"/>
      <c r="G36" s="2"/>
      <c r="H36" s="2"/>
      <c r="I36" s="4"/>
      <c r="J36" s="2"/>
      <c r="K36" s="84"/>
    </row>
    <row r="37" spans="1:15" s="19" customFormat="1" x14ac:dyDescent="0.25">
      <c r="A37" s="18" t="s">
        <v>46</v>
      </c>
      <c r="B37" s="18" t="s">
        <v>8</v>
      </c>
      <c r="C37" s="18">
        <v>862.16</v>
      </c>
      <c r="D37" s="18">
        <v>37</v>
      </c>
      <c r="E37" s="18">
        <v>27</v>
      </c>
      <c r="F37" s="18">
        <v>70.459999999999994</v>
      </c>
      <c r="G37" s="17"/>
      <c r="H37" s="17"/>
      <c r="I37" s="119">
        <v>9</v>
      </c>
      <c r="J37" s="17"/>
      <c r="K37" s="93" t="s">
        <v>13</v>
      </c>
      <c r="L37" s="68"/>
      <c r="M37" s="68"/>
      <c r="N37" s="68"/>
      <c r="O37" s="68"/>
    </row>
    <row r="38" spans="1:15" s="70" customFormat="1" x14ac:dyDescent="0.25">
      <c r="A38" s="68"/>
      <c r="B38" s="68"/>
      <c r="C38" s="68"/>
      <c r="D38" s="68"/>
      <c r="E38" s="68"/>
      <c r="F38" s="68"/>
      <c r="G38" s="69"/>
      <c r="H38" s="69"/>
      <c r="I38" s="111"/>
      <c r="J38" s="69"/>
      <c r="K38" s="94"/>
      <c r="L38" s="68"/>
      <c r="M38" s="68"/>
      <c r="N38" s="68"/>
      <c r="O38" s="68"/>
    </row>
    <row r="39" spans="1:15" s="28" customFormat="1" x14ac:dyDescent="0.25">
      <c r="A39" s="27" t="s">
        <v>40</v>
      </c>
      <c r="B39" s="27" t="s">
        <v>8</v>
      </c>
      <c r="C39" s="27">
        <v>1830.81</v>
      </c>
      <c r="D39" s="27">
        <v>55</v>
      </c>
      <c r="E39" s="27">
        <v>71</v>
      </c>
      <c r="F39" s="27">
        <v>221.62</v>
      </c>
      <c r="G39" s="26"/>
      <c r="H39" s="26"/>
      <c r="I39" s="117">
        <v>10</v>
      </c>
      <c r="J39" s="26"/>
      <c r="K39" s="91" t="s">
        <v>10</v>
      </c>
      <c r="L39" s="68"/>
      <c r="M39" s="68"/>
      <c r="N39" s="68"/>
      <c r="O39" s="68"/>
    </row>
    <row r="40" spans="1:15" s="70" customFormat="1" x14ac:dyDescent="0.25">
      <c r="A40" s="68"/>
      <c r="B40" s="68"/>
      <c r="C40" s="68"/>
      <c r="D40" s="68"/>
      <c r="E40" s="68"/>
      <c r="F40" s="68"/>
      <c r="G40" s="69"/>
      <c r="H40" s="69"/>
      <c r="I40" s="111"/>
      <c r="J40" s="69"/>
      <c r="K40" s="94"/>
      <c r="L40" s="68"/>
      <c r="M40" s="68"/>
      <c r="N40" s="68"/>
      <c r="O40" s="68"/>
    </row>
    <row r="41" spans="1:15" s="25" customFormat="1" x14ac:dyDescent="0.25">
      <c r="A41" s="24" t="s">
        <v>28</v>
      </c>
      <c r="B41" s="24" t="s">
        <v>8</v>
      </c>
      <c r="C41" s="24">
        <v>1916.23</v>
      </c>
      <c r="D41" s="24"/>
      <c r="E41" s="24"/>
      <c r="F41" s="24"/>
      <c r="G41" s="23"/>
      <c r="H41" s="23"/>
      <c r="I41" s="114">
        <v>11</v>
      </c>
      <c r="J41" s="23"/>
      <c r="K41" s="88" t="s">
        <v>10</v>
      </c>
      <c r="L41" s="68"/>
      <c r="M41" s="68"/>
      <c r="N41" s="68"/>
      <c r="O41" s="68"/>
    </row>
    <row r="42" spans="1:15" x14ac:dyDescent="0.25">
      <c r="A42" s="3"/>
      <c r="B42" s="3"/>
      <c r="C42" s="3"/>
      <c r="D42" s="3"/>
      <c r="E42" s="3"/>
      <c r="F42" s="3"/>
      <c r="G42" s="2"/>
      <c r="H42" s="2"/>
      <c r="I42" s="4"/>
      <c r="J42" s="2"/>
      <c r="K42" s="84"/>
    </row>
    <row r="43" spans="1:15" s="10" customFormat="1" x14ac:dyDescent="0.25">
      <c r="A43" s="9" t="s">
        <v>29</v>
      </c>
      <c r="B43" s="9" t="s">
        <v>8</v>
      </c>
      <c r="C43" s="9">
        <v>20916.97</v>
      </c>
      <c r="D43" s="9"/>
      <c r="E43" s="9"/>
      <c r="F43" s="9"/>
      <c r="G43" s="8"/>
      <c r="H43" s="8"/>
      <c r="I43" s="120">
        <v>12</v>
      </c>
      <c r="J43" s="8"/>
      <c r="K43" s="95" t="s">
        <v>10</v>
      </c>
      <c r="L43" s="68"/>
      <c r="M43" s="68"/>
      <c r="N43" s="68"/>
      <c r="O43" s="68"/>
    </row>
    <row r="44" spans="1:15" x14ac:dyDescent="0.25">
      <c r="A44" s="3"/>
      <c r="B44" s="3"/>
      <c r="C44" s="3"/>
      <c r="D44" s="3"/>
      <c r="E44" s="3"/>
      <c r="F44" s="3"/>
      <c r="G44" s="2"/>
      <c r="H44" s="2"/>
      <c r="I44" s="4"/>
      <c r="J44" s="2"/>
      <c r="K44" s="84"/>
    </row>
    <row r="45" spans="1:15" s="43" customFormat="1" x14ac:dyDescent="0.25">
      <c r="A45" s="42" t="s">
        <v>30</v>
      </c>
      <c r="B45" s="42" t="s">
        <v>8</v>
      </c>
      <c r="C45" s="42"/>
      <c r="D45" s="42"/>
      <c r="E45" s="42"/>
      <c r="F45" s="42"/>
      <c r="G45" s="41">
        <v>198</v>
      </c>
      <c r="H45" s="41">
        <v>525</v>
      </c>
      <c r="I45" s="121">
        <v>13</v>
      </c>
      <c r="J45" s="41"/>
      <c r="K45" s="96" t="s">
        <v>42</v>
      </c>
      <c r="L45" s="68"/>
      <c r="M45" s="68"/>
      <c r="N45" s="68"/>
      <c r="O45" s="68"/>
    </row>
    <row r="46" spans="1:15" x14ac:dyDescent="0.25">
      <c r="A46" s="3"/>
      <c r="B46" s="3"/>
      <c r="C46" s="3"/>
      <c r="D46" s="3"/>
      <c r="E46" s="3"/>
      <c r="F46" s="3"/>
      <c r="G46" s="2"/>
      <c r="H46" s="2"/>
      <c r="I46" s="4"/>
      <c r="J46" s="2"/>
      <c r="K46" s="84"/>
    </row>
    <row r="47" spans="1:15" s="55" customFormat="1" x14ac:dyDescent="0.25">
      <c r="A47" s="54" t="s">
        <v>31</v>
      </c>
      <c r="B47" s="54" t="s">
        <v>8</v>
      </c>
      <c r="C47" s="54"/>
      <c r="D47" s="54"/>
      <c r="E47" s="54"/>
      <c r="F47" s="54"/>
      <c r="G47" s="53">
        <v>272</v>
      </c>
      <c r="H47" s="53">
        <v>2814</v>
      </c>
      <c r="I47" s="122">
        <v>14</v>
      </c>
      <c r="J47" s="53"/>
      <c r="K47" s="97" t="s">
        <v>48</v>
      </c>
      <c r="L47" s="68"/>
      <c r="M47" s="68"/>
      <c r="N47" s="68"/>
      <c r="O47" s="68"/>
    </row>
    <row r="48" spans="1:15" x14ac:dyDescent="0.25">
      <c r="A48" s="3"/>
      <c r="B48" s="3"/>
      <c r="C48" s="3"/>
      <c r="D48" s="3"/>
      <c r="E48" s="3"/>
      <c r="F48" s="3"/>
      <c r="G48" s="2"/>
      <c r="H48" s="2"/>
      <c r="I48" s="4"/>
      <c r="J48" s="2"/>
      <c r="K48" s="84"/>
    </row>
    <row r="49" spans="1:15" s="16" customFormat="1" x14ac:dyDescent="0.25">
      <c r="A49" s="15" t="s">
        <v>32</v>
      </c>
      <c r="B49" s="15" t="s">
        <v>8</v>
      </c>
      <c r="C49" s="15"/>
      <c r="D49" s="15"/>
      <c r="E49" s="15">
        <v>2043</v>
      </c>
      <c r="F49" s="15">
        <v>5526.05</v>
      </c>
      <c r="G49" s="14"/>
      <c r="H49" s="14"/>
      <c r="I49" s="123">
        <v>15</v>
      </c>
      <c r="J49" s="14"/>
      <c r="K49" s="98" t="s">
        <v>20</v>
      </c>
      <c r="L49" s="68"/>
      <c r="M49" s="68"/>
      <c r="N49" s="68"/>
      <c r="O49" s="68"/>
    </row>
    <row r="50" spans="1:15" s="70" customFormat="1" x14ac:dyDescent="0.25">
      <c r="A50" s="68"/>
      <c r="B50" s="68"/>
      <c r="C50" s="68"/>
      <c r="D50" s="68"/>
      <c r="E50" s="68"/>
      <c r="F50" s="68"/>
      <c r="G50" s="69"/>
      <c r="H50" s="69"/>
      <c r="I50" s="111"/>
      <c r="J50" s="69"/>
      <c r="K50" s="94"/>
      <c r="L50" s="68"/>
      <c r="M50" s="68"/>
      <c r="N50" s="68"/>
      <c r="O50" s="68"/>
    </row>
    <row r="51" spans="1:15" s="52" customFormat="1" x14ac:dyDescent="0.25">
      <c r="A51" s="245" t="s">
        <v>36</v>
      </c>
      <c r="B51" s="51" t="s">
        <v>15</v>
      </c>
      <c r="C51" s="51">
        <v>380.74</v>
      </c>
      <c r="D51" s="51">
        <v>20</v>
      </c>
      <c r="E51" s="51">
        <v>10</v>
      </c>
      <c r="F51" s="51">
        <v>22.83</v>
      </c>
      <c r="G51" s="50"/>
      <c r="H51" s="50"/>
      <c r="I51" s="124">
        <v>16</v>
      </c>
      <c r="J51" s="50"/>
      <c r="K51" s="99" t="s">
        <v>10</v>
      </c>
      <c r="L51" s="68"/>
      <c r="M51" s="68"/>
      <c r="N51" s="68"/>
      <c r="O51" s="68"/>
    </row>
    <row r="52" spans="1:15" s="52" customFormat="1" x14ac:dyDescent="0.25">
      <c r="A52" s="246"/>
      <c r="B52" s="51" t="s">
        <v>16</v>
      </c>
      <c r="C52" s="51">
        <v>423.48</v>
      </c>
      <c r="D52" s="51">
        <v>12</v>
      </c>
      <c r="E52" s="51">
        <v>2</v>
      </c>
      <c r="F52" s="51">
        <v>1</v>
      </c>
      <c r="G52" s="50"/>
      <c r="H52" s="50"/>
      <c r="I52" s="124">
        <v>16</v>
      </c>
      <c r="J52" s="50"/>
      <c r="K52" s="99" t="s">
        <v>21</v>
      </c>
      <c r="L52" s="68"/>
      <c r="M52" s="68"/>
      <c r="N52" s="68"/>
      <c r="O52" s="68"/>
    </row>
    <row r="53" spans="1:15" s="52" customFormat="1" x14ac:dyDescent="0.25">
      <c r="A53" s="246"/>
      <c r="B53" s="51" t="s">
        <v>9</v>
      </c>
      <c r="C53" s="51">
        <v>6.28</v>
      </c>
      <c r="D53" s="51">
        <v>1</v>
      </c>
      <c r="E53" s="51">
        <v>1</v>
      </c>
      <c r="F53" s="51">
        <v>3.13</v>
      </c>
      <c r="G53" s="50"/>
      <c r="H53" s="50"/>
      <c r="I53" s="124">
        <v>16</v>
      </c>
      <c r="J53" s="50"/>
      <c r="K53" s="99" t="s">
        <v>21</v>
      </c>
      <c r="L53" s="68"/>
      <c r="M53" s="68"/>
      <c r="N53" s="68"/>
      <c r="O53" s="68"/>
    </row>
    <row r="54" spans="1:15" s="52" customFormat="1" x14ac:dyDescent="0.25">
      <c r="A54" s="247"/>
      <c r="B54" s="51" t="s">
        <v>19</v>
      </c>
      <c r="C54" s="51">
        <v>952.34</v>
      </c>
      <c r="D54" s="51">
        <v>17</v>
      </c>
      <c r="E54" s="51">
        <v>64</v>
      </c>
      <c r="F54" s="51">
        <v>387.77</v>
      </c>
      <c r="G54" s="50"/>
      <c r="H54" s="50"/>
      <c r="I54" s="124">
        <v>16</v>
      </c>
      <c r="J54" s="50"/>
      <c r="K54" s="99" t="s">
        <v>21</v>
      </c>
      <c r="L54" s="68"/>
      <c r="M54" s="68"/>
      <c r="N54" s="68"/>
      <c r="O54" s="68"/>
    </row>
    <row r="55" spans="1:15" s="70" customFormat="1" x14ac:dyDescent="0.25">
      <c r="A55" s="82"/>
      <c r="B55" s="68"/>
      <c r="C55" s="68"/>
      <c r="D55" s="68"/>
      <c r="E55" s="68"/>
      <c r="F55" s="68"/>
      <c r="G55" s="69"/>
      <c r="H55" s="69"/>
      <c r="I55" s="111"/>
      <c r="J55" s="69"/>
      <c r="K55" s="94"/>
      <c r="L55" s="68"/>
      <c r="M55" s="68"/>
      <c r="N55" s="68"/>
      <c r="O55" s="68"/>
    </row>
    <row r="56" spans="1:15" s="40" customFormat="1" x14ac:dyDescent="0.25">
      <c r="A56" s="248" t="s">
        <v>37</v>
      </c>
      <c r="B56" s="39" t="s">
        <v>15</v>
      </c>
      <c r="C56" s="39">
        <v>1396.32</v>
      </c>
      <c r="D56" s="39">
        <v>88</v>
      </c>
      <c r="E56" s="39">
        <v>28</v>
      </c>
      <c r="F56" s="39">
        <v>70.16</v>
      </c>
      <c r="G56" s="38"/>
      <c r="H56" s="38"/>
      <c r="I56" s="125">
        <v>16</v>
      </c>
      <c r="J56" s="38"/>
      <c r="K56" s="100" t="s">
        <v>10</v>
      </c>
      <c r="L56" s="68"/>
      <c r="M56" s="68"/>
      <c r="N56" s="68"/>
      <c r="O56" s="68"/>
    </row>
    <row r="57" spans="1:15" s="40" customFormat="1" x14ac:dyDescent="0.25">
      <c r="A57" s="249"/>
      <c r="B57" s="39" t="s">
        <v>16</v>
      </c>
      <c r="C57" s="39">
        <v>534.59</v>
      </c>
      <c r="D57" s="39">
        <v>33</v>
      </c>
      <c r="E57" s="39">
        <v>15.7</v>
      </c>
      <c r="F57" s="39">
        <v>22.69</v>
      </c>
      <c r="G57" s="38"/>
      <c r="H57" s="38"/>
      <c r="I57" s="125">
        <v>16</v>
      </c>
      <c r="J57" s="38"/>
      <c r="K57" s="100" t="s">
        <v>21</v>
      </c>
      <c r="L57" s="68"/>
      <c r="M57" s="68"/>
      <c r="N57" s="68"/>
      <c r="O57" s="68"/>
    </row>
    <row r="58" spans="1:15" s="40" customFormat="1" x14ac:dyDescent="0.25">
      <c r="A58" s="249"/>
      <c r="B58" s="39" t="s">
        <v>9</v>
      </c>
      <c r="C58" s="39">
        <v>369.83</v>
      </c>
      <c r="D58" s="39">
        <v>14</v>
      </c>
      <c r="E58" s="39">
        <v>9</v>
      </c>
      <c r="F58" s="39">
        <v>23.72</v>
      </c>
      <c r="G58" s="38"/>
      <c r="H58" s="38"/>
      <c r="I58" s="125">
        <v>16</v>
      </c>
      <c r="J58" s="38"/>
      <c r="K58" s="100" t="s">
        <v>21</v>
      </c>
      <c r="L58" s="68"/>
      <c r="M58" s="68"/>
      <c r="N58" s="68"/>
      <c r="O58" s="68"/>
    </row>
    <row r="59" spans="1:15" s="40" customFormat="1" x14ac:dyDescent="0.25">
      <c r="A59" s="249"/>
      <c r="B59" s="39" t="s">
        <v>18</v>
      </c>
      <c r="C59" s="39">
        <v>160.71</v>
      </c>
      <c r="D59" s="39">
        <v>5</v>
      </c>
      <c r="E59" s="39">
        <v>3</v>
      </c>
      <c r="F59" s="39">
        <v>14.54</v>
      </c>
      <c r="G59" s="38"/>
      <c r="H59" s="38"/>
      <c r="I59" s="125">
        <v>16</v>
      </c>
      <c r="J59" s="38"/>
      <c r="K59" s="100" t="s">
        <v>21</v>
      </c>
      <c r="L59" s="68"/>
      <c r="M59" s="68"/>
      <c r="N59" s="68"/>
      <c r="O59" s="68"/>
    </row>
    <row r="60" spans="1:15" s="40" customFormat="1" x14ac:dyDescent="0.25">
      <c r="A60" s="250"/>
      <c r="B60" s="39" t="s">
        <v>19</v>
      </c>
      <c r="C60" s="39">
        <v>235.17</v>
      </c>
      <c r="D60" s="39">
        <v>13</v>
      </c>
      <c r="E60" s="39">
        <v>12</v>
      </c>
      <c r="F60" s="39">
        <v>31.52</v>
      </c>
      <c r="G60" s="38"/>
      <c r="H60" s="38"/>
      <c r="I60" s="125">
        <v>16</v>
      </c>
      <c r="J60" s="38"/>
      <c r="K60" s="100" t="s">
        <v>21</v>
      </c>
      <c r="L60" s="68"/>
      <c r="M60" s="68"/>
      <c r="N60" s="68"/>
      <c r="O60" s="68"/>
    </row>
    <row r="61" spans="1:15" x14ac:dyDescent="0.25">
      <c r="A61" s="3"/>
      <c r="B61" s="3"/>
      <c r="C61" s="3"/>
      <c r="D61" s="3"/>
      <c r="E61" s="3"/>
      <c r="F61" s="3"/>
      <c r="G61" s="2"/>
      <c r="H61" s="2"/>
      <c r="I61" s="4"/>
      <c r="J61" s="2"/>
      <c r="K61" s="84"/>
    </row>
    <row r="62" spans="1:15" s="22" customFormat="1" x14ac:dyDescent="0.25">
      <c r="A62" s="21" t="s">
        <v>38</v>
      </c>
      <c r="B62" s="21" t="s">
        <v>9</v>
      </c>
      <c r="C62" s="21">
        <v>3.41</v>
      </c>
      <c r="D62" s="21">
        <v>1</v>
      </c>
      <c r="E62" s="21">
        <v>0</v>
      </c>
      <c r="F62" s="21">
        <v>0</v>
      </c>
      <c r="G62" s="20"/>
      <c r="H62" s="20"/>
      <c r="I62" s="113">
        <v>17</v>
      </c>
      <c r="J62" s="20"/>
      <c r="K62" s="87" t="s">
        <v>10</v>
      </c>
      <c r="L62" s="68"/>
      <c r="M62" s="68"/>
      <c r="N62" s="68"/>
      <c r="O62" s="68"/>
    </row>
    <row r="63" spans="1:15" s="70" customFormat="1" x14ac:dyDescent="0.25">
      <c r="A63" s="68"/>
      <c r="B63" s="68"/>
      <c r="C63" s="68"/>
      <c r="D63" s="68"/>
      <c r="E63" s="68"/>
      <c r="F63" s="68"/>
      <c r="G63" s="69"/>
      <c r="H63" s="69"/>
      <c r="I63" s="111"/>
      <c r="J63" s="69"/>
      <c r="K63" s="94"/>
      <c r="L63" s="68"/>
      <c r="M63" s="68"/>
      <c r="N63" s="68"/>
      <c r="O63" s="68"/>
    </row>
    <row r="64" spans="1:15" s="75" customFormat="1" x14ac:dyDescent="0.25">
      <c r="A64" s="73" t="s">
        <v>40</v>
      </c>
      <c r="B64" s="73"/>
      <c r="C64" s="73"/>
      <c r="D64" s="73"/>
      <c r="E64" s="73"/>
      <c r="F64" s="73"/>
      <c r="G64" s="74"/>
      <c r="H64" s="74"/>
      <c r="I64" s="126">
        <v>18</v>
      </c>
      <c r="J64" s="74"/>
      <c r="K64" s="101"/>
      <c r="L64" s="68"/>
      <c r="M64" s="68"/>
      <c r="N64" s="68"/>
      <c r="O64" s="68"/>
    </row>
    <row r="65" spans="1:15" s="70" customFormat="1" x14ac:dyDescent="0.25">
      <c r="A65" s="68"/>
      <c r="B65" s="68"/>
      <c r="C65" s="68"/>
      <c r="D65" s="68"/>
      <c r="E65" s="68"/>
      <c r="F65" s="68"/>
      <c r="G65" s="69"/>
      <c r="H65" s="69"/>
      <c r="I65" s="111"/>
      <c r="J65" s="69"/>
      <c r="K65" s="94"/>
      <c r="L65" s="68"/>
      <c r="M65" s="68"/>
      <c r="N65" s="68"/>
      <c r="O65" s="68"/>
    </row>
    <row r="66" spans="1:15" s="64" customFormat="1" x14ac:dyDescent="0.25">
      <c r="A66" s="251" t="s">
        <v>41</v>
      </c>
      <c r="B66" s="63" t="s">
        <v>19</v>
      </c>
      <c r="C66" s="63">
        <v>692.92</v>
      </c>
      <c r="D66" s="63">
        <v>33</v>
      </c>
      <c r="E66" s="63">
        <v>10</v>
      </c>
      <c r="F66" s="63">
        <v>16</v>
      </c>
      <c r="G66" s="62"/>
      <c r="H66" s="62"/>
      <c r="I66" s="127">
        <v>19</v>
      </c>
      <c r="J66" s="62"/>
      <c r="K66" s="102" t="s">
        <v>42</v>
      </c>
      <c r="L66" s="68"/>
      <c r="M66" s="68"/>
      <c r="N66" s="68"/>
      <c r="O66" s="68"/>
    </row>
    <row r="67" spans="1:15" s="64" customFormat="1" x14ac:dyDescent="0.25">
      <c r="A67" s="252"/>
      <c r="B67" s="63" t="s">
        <v>15</v>
      </c>
      <c r="C67" s="63">
        <v>3442.6</v>
      </c>
      <c r="D67" s="63">
        <v>88</v>
      </c>
      <c r="E67" s="63">
        <v>62</v>
      </c>
      <c r="F67" s="63">
        <v>138.74</v>
      </c>
      <c r="G67" s="62"/>
      <c r="H67" s="62"/>
      <c r="I67" s="127">
        <v>19</v>
      </c>
      <c r="J67" s="62"/>
      <c r="K67" s="102" t="s">
        <v>21</v>
      </c>
      <c r="L67" s="68"/>
      <c r="M67" s="68"/>
      <c r="N67" s="68"/>
      <c r="O67" s="68"/>
    </row>
    <row r="68" spans="1:15" s="64" customFormat="1" x14ac:dyDescent="0.25">
      <c r="A68" s="252"/>
      <c r="B68" s="63" t="s">
        <v>9</v>
      </c>
      <c r="C68" s="63">
        <v>995.32</v>
      </c>
      <c r="D68" s="63">
        <v>39</v>
      </c>
      <c r="E68" s="63">
        <v>17</v>
      </c>
      <c r="F68" s="63">
        <v>21.62</v>
      </c>
      <c r="G68" s="62"/>
      <c r="H68" s="62"/>
      <c r="I68" s="127">
        <v>19</v>
      </c>
      <c r="J68" s="62"/>
      <c r="K68" s="102" t="s">
        <v>21</v>
      </c>
      <c r="L68" s="68"/>
      <c r="M68" s="68"/>
      <c r="N68" s="68"/>
      <c r="O68" s="68"/>
    </row>
    <row r="69" spans="1:15" s="64" customFormat="1" x14ac:dyDescent="0.25">
      <c r="A69" s="252"/>
      <c r="B69" s="63" t="s">
        <v>16</v>
      </c>
      <c r="C69" s="63">
        <v>892.64</v>
      </c>
      <c r="D69" s="63">
        <v>32</v>
      </c>
      <c r="E69" s="63">
        <v>37</v>
      </c>
      <c r="F69" s="63">
        <v>85.88</v>
      </c>
      <c r="G69" s="62"/>
      <c r="H69" s="62"/>
      <c r="I69" s="127">
        <v>19</v>
      </c>
      <c r="J69" s="62"/>
      <c r="K69" s="102" t="s">
        <v>21</v>
      </c>
      <c r="L69" s="68"/>
      <c r="M69" s="68"/>
      <c r="N69" s="68"/>
      <c r="O69" s="68"/>
    </row>
    <row r="70" spans="1:15" s="64" customFormat="1" x14ac:dyDescent="0.25">
      <c r="A70" s="253"/>
      <c r="B70" s="63" t="s">
        <v>18</v>
      </c>
      <c r="C70" s="63">
        <v>528.75</v>
      </c>
      <c r="D70" s="63">
        <v>15</v>
      </c>
      <c r="E70" s="63">
        <v>18</v>
      </c>
      <c r="F70" s="63">
        <v>27.87</v>
      </c>
      <c r="G70" s="62"/>
      <c r="H70" s="62"/>
      <c r="I70" s="127">
        <v>19</v>
      </c>
      <c r="J70" s="62"/>
      <c r="K70" s="102" t="s">
        <v>21</v>
      </c>
      <c r="L70" s="68"/>
      <c r="M70" s="68"/>
      <c r="N70" s="68"/>
      <c r="O70" s="68"/>
    </row>
    <row r="71" spans="1:15" s="70" customFormat="1" x14ac:dyDescent="0.25">
      <c r="A71" s="68"/>
      <c r="B71" s="68"/>
      <c r="C71" s="68"/>
      <c r="D71" s="68"/>
      <c r="E71" s="68"/>
      <c r="F71" s="68"/>
      <c r="G71" s="69"/>
      <c r="H71" s="69"/>
      <c r="I71" s="111"/>
      <c r="J71" s="69"/>
      <c r="K71" s="94"/>
      <c r="L71" s="68"/>
      <c r="M71" s="68"/>
      <c r="N71" s="68"/>
      <c r="O71" s="68"/>
    </row>
    <row r="72" spans="1:15" s="67" customFormat="1" x14ac:dyDescent="0.25">
      <c r="A72" s="66" t="s">
        <v>43</v>
      </c>
      <c r="B72" s="66" t="s">
        <v>8</v>
      </c>
      <c r="C72" s="66">
        <v>393.72</v>
      </c>
      <c r="D72" s="66">
        <v>24</v>
      </c>
      <c r="E72" s="66">
        <v>21</v>
      </c>
      <c r="F72" s="66">
        <v>60.64</v>
      </c>
      <c r="G72" s="65"/>
      <c r="H72" s="65"/>
      <c r="I72" s="128" t="s">
        <v>50</v>
      </c>
      <c r="J72" s="65"/>
      <c r="K72" s="103" t="s">
        <v>13</v>
      </c>
      <c r="L72" s="68"/>
      <c r="M72" s="68"/>
      <c r="N72" s="68"/>
      <c r="O72" s="68"/>
    </row>
    <row r="73" spans="1:15" s="70" customFormat="1" x14ac:dyDescent="0.25">
      <c r="A73" s="68"/>
      <c r="B73" s="68"/>
      <c r="C73" s="68"/>
      <c r="D73" s="68"/>
      <c r="E73" s="68"/>
      <c r="F73" s="68"/>
      <c r="G73" s="69"/>
      <c r="H73" s="69"/>
      <c r="I73" s="111"/>
      <c r="J73" s="69"/>
      <c r="K73" s="94"/>
      <c r="L73" s="68"/>
      <c r="M73" s="68"/>
      <c r="N73" s="68"/>
      <c r="O73" s="68"/>
    </row>
    <row r="74" spans="1:15" s="49" customFormat="1" x14ac:dyDescent="0.25">
      <c r="A74" s="234" t="s">
        <v>39</v>
      </c>
      <c r="B74" s="48" t="s">
        <v>16</v>
      </c>
      <c r="C74" s="48">
        <v>206.15</v>
      </c>
      <c r="D74" s="48">
        <v>10</v>
      </c>
      <c r="E74" s="48">
        <v>10</v>
      </c>
      <c r="F74" s="48">
        <v>27.3</v>
      </c>
      <c r="G74" s="47"/>
      <c r="H74" s="47"/>
      <c r="I74" s="129">
        <v>22</v>
      </c>
      <c r="J74" s="76" t="s">
        <v>55</v>
      </c>
      <c r="K74" s="104" t="s">
        <v>10</v>
      </c>
      <c r="L74" s="68"/>
      <c r="M74" s="68"/>
      <c r="N74" s="68"/>
      <c r="O74" s="68"/>
    </row>
    <row r="75" spans="1:15" s="49" customFormat="1" x14ac:dyDescent="0.25">
      <c r="A75" s="235"/>
      <c r="B75" s="48" t="s">
        <v>8</v>
      </c>
      <c r="C75" s="48">
        <v>481.14</v>
      </c>
      <c r="D75" s="48">
        <v>15</v>
      </c>
      <c r="E75" s="48">
        <v>19.5</v>
      </c>
      <c r="F75" s="48">
        <v>72.44</v>
      </c>
      <c r="G75" s="47"/>
      <c r="H75" s="47"/>
      <c r="I75" s="129">
        <v>22</v>
      </c>
      <c r="J75" s="47"/>
      <c r="K75" s="104" t="s">
        <v>13</v>
      </c>
      <c r="L75" s="68"/>
      <c r="M75" s="68"/>
      <c r="N75" s="68"/>
      <c r="O75" s="68"/>
    </row>
    <row r="76" spans="1:15" s="70" customFormat="1" x14ac:dyDescent="0.25">
      <c r="A76" s="68"/>
      <c r="B76" s="68"/>
      <c r="C76" s="68"/>
      <c r="D76" s="68"/>
      <c r="E76" s="68"/>
      <c r="F76" s="68"/>
      <c r="G76" s="69"/>
      <c r="H76" s="69"/>
      <c r="I76" s="111"/>
      <c r="J76" s="69"/>
      <c r="K76" s="94"/>
      <c r="L76" s="68"/>
      <c r="M76" s="68"/>
      <c r="N76" s="68"/>
      <c r="O76" s="68"/>
    </row>
    <row r="77" spans="1:15" s="58" customFormat="1" x14ac:dyDescent="0.25">
      <c r="A77" s="57" t="s">
        <v>33</v>
      </c>
      <c r="B77" s="57" t="s">
        <v>15</v>
      </c>
      <c r="C77" s="57">
        <v>3443.12</v>
      </c>
      <c r="D77" s="57">
        <v>52</v>
      </c>
      <c r="E77" s="57">
        <v>20</v>
      </c>
      <c r="F77" s="57">
        <v>111.34</v>
      </c>
      <c r="G77" s="56"/>
      <c r="H77" s="56"/>
      <c r="I77" s="130">
        <v>23</v>
      </c>
      <c r="J77" s="56"/>
      <c r="K77" s="105" t="s">
        <v>13</v>
      </c>
      <c r="L77" s="68"/>
      <c r="M77" s="68"/>
      <c r="N77" s="68"/>
      <c r="O77" s="68"/>
    </row>
    <row r="78" spans="1:15" x14ac:dyDescent="0.25">
      <c r="A78" s="3"/>
      <c r="B78" s="3"/>
      <c r="C78" s="3"/>
      <c r="D78" s="3"/>
      <c r="E78" s="3"/>
      <c r="F78" s="3"/>
      <c r="G78" s="2"/>
      <c r="H78" s="2"/>
      <c r="I78" s="4"/>
      <c r="J78" s="2"/>
      <c r="K78" s="84"/>
    </row>
    <row r="79" spans="1:15" s="61" customFormat="1" x14ac:dyDescent="0.25">
      <c r="A79" s="60" t="s">
        <v>34</v>
      </c>
      <c r="B79" s="60"/>
      <c r="C79" s="60"/>
      <c r="D79" s="60"/>
      <c r="E79" s="60"/>
      <c r="F79" s="60"/>
      <c r="G79" s="59"/>
      <c r="H79" s="59"/>
      <c r="I79" s="131">
        <v>24</v>
      </c>
      <c r="J79" s="59"/>
      <c r="K79" s="106" t="s">
        <v>13</v>
      </c>
      <c r="L79" s="68"/>
      <c r="M79" s="68"/>
      <c r="N79" s="68"/>
      <c r="O79" s="68"/>
    </row>
    <row r="80" spans="1:15" s="70" customFormat="1" x14ac:dyDescent="0.25">
      <c r="A80" s="68"/>
      <c r="B80" s="68"/>
      <c r="C80" s="68"/>
      <c r="D80" s="68"/>
      <c r="E80" s="68"/>
      <c r="F80" s="68"/>
      <c r="G80" s="69"/>
      <c r="H80" s="69"/>
      <c r="I80" s="111"/>
      <c r="J80" s="69"/>
      <c r="K80" s="94"/>
      <c r="L80" s="68"/>
      <c r="M80" s="68"/>
      <c r="N80" s="68"/>
      <c r="O80" s="68"/>
    </row>
    <row r="81" spans="1:15" s="70" customFormat="1" x14ac:dyDescent="0.25">
      <c r="A81" s="77" t="s">
        <v>56</v>
      </c>
      <c r="B81" s="77"/>
      <c r="C81" s="77"/>
      <c r="D81" s="77"/>
      <c r="E81" s="77"/>
      <c r="F81" s="77"/>
      <c r="G81" s="78"/>
      <c r="H81" s="78"/>
      <c r="I81" s="132">
        <v>25</v>
      </c>
      <c r="J81" s="78" t="s">
        <v>58</v>
      </c>
      <c r="K81" s="107"/>
      <c r="L81" s="68"/>
      <c r="M81" s="68"/>
      <c r="N81" s="68"/>
      <c r="O81" s="68"/>
    </row>
    <row r="82" spans="1:15" x14ac:dyDescent="0.25">
      <c r="A82" s="3"/>
      <c r="B82" s="3"/>
      <c r="C82" s="3"/>
      <c r="D82" s="3"/>
      <c r="E82" s="3"/>
      <c r="F82" s="3"/>
      <c r="G82" s="2"/>
      <c r="H82" s="2"/>
      <c r="I82" s="4"/>
      <c r="J82" s="2"/>
      <c r="K82" s="84"/>
    </row>
    <row r="83" spans="1:15" s="46" customFormat="1" x14ac:dyDescent="0.25">
      <c r="A83" s="45" t="s">
        <v>35</v>
      </c>
      <c r="B83" s="45" t="s">
        <v>16</v>
      </c>
      <c r="C83" s="45">
        <v>383.25</v>
      </c>
      <c r="D83" s="45">
        <v>3</v>
      </c>
      <c r="E83" s="45">
        <v>66</v>
      </c>
      <c r="F83" s="45">
        <v>332.18</v>
      </c>
      <c r="G83" s="44"/>
      <c r="H83" s="44"/>
      <c r="I83" s="133">
        <v>27</v>
      </c>
      <c r="J83" s="44" t="s">
        <v>11</v>
      </c>
      <c r="K83" s="108" t="s">
        <v>11</v>
      </c>
      <c r="L83" s="68"/>
      <c r="M83" s="68"/>
      <c r="N83" s="68"/>
      <c r="O83" s="68"/>
    </row>
    <row r="84" spans="1:15" s="70" customFormat="1" x14ac:dyDescent="0.25">
      <c r="A84" s="68"/>
      <c r="B84" s="68"/>
      <c r="C84" s="68"/>
      <c r="D84" s="68"/>
      <c r="E84" s="68"/>
      <c r="F84" s="68"/>
      <c r="G84" s="69"/>
      <c r="H84" s="69"/>
      <c r="I84" s="111"/>
      <c r="J84" s="69"/>
      <c r="K84" s="94"/>
      <c r="L84" s="68"/>
      <c r="M84" s="68"/>
      <c r="N84" s="68"/>
      <c r="O84" s="68"/>
    </row>
    <row r="85" spans="1:15" ht="15.75" x14ac:dyDescent="0.25">
      <c r="A85" s="79" t="s">
        <v>57</v>
      </c>
      <c r="B85" s="80"/>
      <c r="C85" s="80"/>
      <c r="D85" s="80"/>
      <c r="E85" s="80"/>
      <c r="F85" s="80"/>
      <c r="G85" s="81"/>
      <c r="H85" s="81"/>
      <c r="I85" s="134">
        <v>28</v>
      </c>
      <c r="J85" s="81" t="s">
        <v>58</v>
      </c>
      <c r="K85" s="109"/>
    </row>
    <row r="86" spans="1:15" ht="15.75" thickBot="1" x14ac:dyDescent="0.3"/>
    <row r="87" spans="1:15" ht="17.25" customHeight="1" x14ac:dyDescent="0.25">
      <c r="A87" s="254" t="s">
        <v>51</v>
      </c>
      <c r="B87" s="255"/>
      <c r="C87" s="255"/>
      <c r="D87" s="255"/>
      <c r="E87" s="255"/>
      <c r="F87" s="255"/>
      <c r="G87" s="255"/>
      <c r="H87" s="255"/>
      <c r="I87" s="255"/>
      <c r="J87" s="256"/>
    </row>
    <row r="88" spans="1:15" ht="17.25" customHeight="1" x14ac:dyDescent="0.25">
      <c r="A88" s="257"/>
      <c r="B88" s="258"/>
      <c r="C88" s="258"/>
      <c r="D88" s="258"/>
      <c r="E88" s="258"/>
      <c r="F88" s="258"/>
      <c r="G88" s="258"/>
      <c r="H88" s="258"/>
      <c r="I88" s="258"/>
      <c r="J88" s="259"/>
    </row>
    <row r="89" spans="1:15" ht="24" customHeight="1" x14ac:dyDescent="0.25">
      <c r="A89" s="228" t="s">
        <v>59</v>
      </c>
      <c r="B89" s="229"/>
      <c r="C89" s="229"/>
      <c r="D89" s="229"/>
      <c r="E89" s="229"/>
      <c r="F89" s="229"/>
      <c r="G89" s="229"/>
      <c r="H89" s="229"/>
      <c r="I89" s="229"/>
      <c r="J89" s="230"/>
    </row>
    <row r="90" spans="1:15" ht="17.25" customHeight="1" x14ac:dyDescent="0.25">
      <c r="A90" s="236"/>
      <c r="B90" s="237"/>
      <c r="C90" s="237"/>
      <c r="D90" s="237"/>
      <c r="E90" s="237"/>
      <c r="F90" s="237"/>
      <c r="G90" s="237"/>
      <c r="H90" s="237"/>
      <c r="I90" s="237"/>
      <c r="J90" s="238"/>
    </row>
    <row r="91" spans="1:15" ht="21" customHeight="1" x14ac:dyDescent="0.25">
      <c r="A91" s="222" t="s">
        <v>60</v>
      </c>
      <c r="B91" s="223"/>
      <c r="C91" s="223"/>
      <c r="D91" s="223"/>
      <c r="E91" s="223"/>
      <c r="F91" s="223"/>
      <c r="G91" s="223"/>
      <c r="H91" s="223"/>
      <c r="I91" s="223"/>
      <c r="J91" s="224"/>
    </row>
    <row r="92" spans="1:15" ht="15.75" customHeight="1" x14ac:dyDescent="0.25">
      <c r="A92" s="225"/>
      <c r="B92" s="226"/>
      <c r="C92" s="226"/>
      <c r="D92" s="226"/>
      <c r="E92" s="226"/>
      <c r="F92" s="226"/>
      <c r="G92" s="226"/>
      <c r="H92" s="226"/>
      <c r="I92" s="226"/>
      <c r="J92" s="227"/>
    </row>
    <row r="93" spans="1:15" ht="26.25" customHeight="1" x14ac:dyDescent="0.25">
      <c r="A93" s="228" t="s">
        <v>61</v>
      </c>
      <c r="B93" s="229"/>
      <c r="C93" s="229"/>
      <c r="D93" s="229"/>
      <c r="E93" s="229"/>
      <c r="F93" s="229"/>
      <c r="G93" s="229"/>
      <c r="H93" s="229"/>
      <c r="I93" s="229"/>
      <c r="J93" s="230"/>
    </row>
    <row r="94" spans="1:15" ht="15.75" customHeight="1" x14ac:dyDescent="0.25">
      <c r="A94" s="225"/>
      <c r="B94" s="226"/>
      <c r="C94" s="226"/>
      <c r="D94" s="226"/>
      <c r="E94" s="226"/>
      <c r="F94" s="226"/>
      <c r="G94" s="226"/>
      <c r="H94" s="226"/>
      <c r="I94" s="226"/>
      <c r="J94" s="227"/>
    </row>
    <row r="95" spans="1:15" ht="24.75" customHeight="1" thickBot="1" x14ac:dyDescent="0.3">
      <c r="A95" s="231" t="s">
        <v>62</v>
      </c>
      <c r="B95" s="232"/>
      <c r="C95" s="232"/>
      <c r="D95" s="232"/>
      <c r="E95" s="232"/>
      <c r="F95" s="232"/>
      <c r="G95" s="232"/>
      <c r="H95" s="232"/>
      <c r="I95" s="232"/>
      <c r="J95" s="233"/>
    </row>
  </sheetData>
  <sheetProtection algorithmName="SHA-512" hashValue="UMKGTdATWNK4a+XTO5URRQ93O3jIUN7wwSRoOI5WYXoBnEY8Bxs+0frmv22uNv7oYACEmMv2lbxSHtMsGbTBTA==" saltValue="VAQyKHyhq9w7rQt+cunSdg==" spinCount="100000" sheet="1" objects="1" scenarios="1"/>
  <mergeCells count="15">
    <mergeCell ref="A74:A75"/>
    <mergeCell ref="A90:J90"/>
    <mergeCell ref="A10:A17"/>
    <mergeCell ref="A21:A29"/>
    <mergeCell ref="A51:A54"/>
    <mergeCell ref="A56:A60"/>
    <mergeCell ref="A66:A70"/>
    <mergeCell ref="A89:J89"/>
    <mergeCell ref="A87:J87"/>
    <mergeCell ref="A88:J88"/>
    <mergeCell ref="A91:J91"/>
    <mergeCell ref="A92:J92"/>
    <mergeCell ref="A93:J93"/>
    <mergeCell ref="A94:J94"/>
    <mergeCell ref="A95:J9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view="pageLayout" zoomScale="110" zoomScaleNormal="100" zoomScalePageLayoutView="110" workbookViewId="0">
      <selection activeCell="B37" sqref="B37"/>
    </sheetView>
  </sheetViews>
  <sheetFormatPr defaultColWidth="9.140625" defaultRowHeight="12.75" x14ac:dyDescent="0.25"/>
  <cols>
    <col min="1" max="1" width="29.42578125" style="136" customWidth="1"/>
    <col min="2" max="2" width="31.28515625" style="136" customWidth="1"/>
    <col min="3" max="3" width="9.42578125" style="214" bestFit="1" customWidth="1"/>
    <col min="4" max="4" width="6.5703125" style="187" bestFit="1" customWidth="1"/>
    <col min="5" max="5" width="8" style="187" bestFit="1" customWidth="1"/>
    <col min="6" max="6" width="7.85546875" style="186" bestFit="1" customWidth="1"/>
    <col min="7" max="7" width="10.42578125" style="187" bestFit="1" customWidth="1"/>
    <col min="8" max="8" width="10.5703125" style="187" bestFit="1" customWidth="1"/>
    <col min="9" max="9" width="8.5703125" style="136" customWidth="1"/>
    <col min="10" max="16384" width="9.140625" style="136"/>
  </cols>
  <sheetData>
    <row r="1" spans="1:9" ht="25.5" x14ac:dyDescent="0.25">
      <c r="A1" s="135" t="s">
        <v>0</v>
      </c>
      <c r="B1" s="135" t="s">
        <v>1</v>
      </c>
      <c r="C1" s="199" t="s">
        <v>98</v>
      </c>
      <c r="D1" s="135" t="s">
        <v>3</v>
      </c>
      <c r="E1" s="135" t="s">
        <v>32</v>
      </c>
      <c r="F1" s="135" t="s">
        <v>103</v>
      </c>
      <c r="G1" s="135" t="s">
        <v>44</v>
      </c>
      <c r="H1" s="135" t="s">
        <v>45</v>
      </c>
      <c r="I1" s="191" t="s">
        <v>90</v>
      </c>
    </row>
    <row r="2" spans="1:9" x14ac:dyDescent="0.25">
      <c r="A2" s="260"/>
      <c r="B2" s="192" t="s">
        <v>64</v>
      </c>
      <c r="C2" s="201">
        <f>168-4.5</f>
        <v>163.5</v>
      </c>
      <c r="D2" s="194">
        <v>1</v>
      </c>
      <c r="E2" s="194"/>
      <c r="F2" s="194"/>
      <c r="G2" s="194">
        <v>6</v>
      </c>
      <c r="H2" s="194"/>
      <c r="I2" s="195" t="s">
        <v>101</v>
      </c>
    </row>
    <row r="3" spans="1:9" x14ac:dyDescent="0.25">
      <c r="A3" s="260"/>
      <c r="B3" s="192" t="s">
        <v>104</v>
      </c>
      <c r="C3" s="201">
        <f>478-16</f>
        <v>462</v>
      </c>
      <c r="D3" s="194">
        <v>4</v>
      </c>
      <c r="E3" s="194">
        <v>16</v>
      </c>
      <c r="F3" s="194">
        <v>20</v>
      </c>
      <c r="G3" s="194"/>
      <c r="H3" s="194"/>
      <c r="I3" s="195" t="s">
        <v>123</v>
      </c>
    </row>
    <row r="4" spans="1:9" x14ac:dyDescent="0.25">
      <c r="A4" s="260"/>
      <c r="B4" s="192" t="s">
        <v>128</v>
      </c>
      <c r="C4" s="201">
        <v>85</v>
      </c>
      <c r="D4" s="194">
        <v>1</v>
      </c>
      <c r="E4" s="194"/>
      <c r="F4" s="194"/>
      <c r="G4" s="194"/>
      <c r="H4" s="194"/>
      <c r="I4" s="195" t="s">
        <v>101</v>
      </c>
    </row>
    <row r="5" spans="1:9" x14ac:dyDescent="0.25">
      <c r="A5" s="260"/>
      <c r="B5" s="192" t="s">
        <v>66</v>
      </c>
      <c r="C5" s="201">
        <f>482-13</f>
        <v>469</v>
      </c>
      <c r="D5" s="194">
        <v>6</v>
      </c>
      <c r="E5" s="194"/>
      <c r="F5" s="194">
        <v>50</v>
      </c>
      <c r="G5" s="194"/>
      <c r="H5" s="194"/>
      <c r="I5" s="195" t="s">
        <v>101</v>
      </c>
    </row>
    <row r="6" spans="1:9" x14ac:dyDescent="0.25">
      <c r="A6" s="260"/>
      <c r="B6" s="192" t="s">
        <v>97</v>
      </c>
      <c r="C6" s="201">
        <v>126</v>
      </c>
      <c r="D6" s="194">
        <v>1</v>
      </c>
      <c r="E6" s="194"/>
      <c r="F6" s="194"/>
      <c r="G6" s="194">
        <v>5</v>
      </c>
      <c r="H6" s="194"/>
      <c r="I6" s="195" t="s">
        <v>101</v>
      </c>
    </row>
    <row r="7" spans="1:9" x14ac:dyDescent="0.25">
      <c r="A7" s="260"/>
      <c r="B7" s="192" t="s">
        <v>127</v>
      </c>
      <c r="C7" s="201">
        <v>347</v>
      </c>
      <c r="D7" s="194">
        <v>1</v>
      </c>
      <c r="E7" s="194"/>
      <c r="F7" s="194">
        <v>180</v>
      </c>
      <c r="G7" s="194"/>
      <c r="H7" s="194"/>
      <c r="I7" s="195" t="s">
        <v>101</v>
      </c>
    </row>
    <row r="8" spans="1:9" x14ac:dyDescent="0.25">
      <c r="A8" s="260"/>
      <c r="B8" s="192" t="s">
        <v>94</v>
      </c>
      <c r="C8" s="201">
        <v>209.83</v>
      </c>
      <c r="D8" s="194">
        <v>4</v>
      </c>
      <c r="E8" s="194"/>
      <c r="F8" s="194"/>
      <c r="G8" s="194"/>
      <c r="H8" s="194"/>
      <c r="I8" s="195" t="s">
        <v>101</v>
      </c>
    </row>
    <row r="9" spans="1:9" x14ac:dyDescent="0.25">
      <c r="A9" s="260"/>
      <c r="B9" s="192" t="s">
        <v>95</v>
      </c>
      <c r="C9" s="200"/>
      <c r="D9" s="194">
        <v>1</v>
      </c>
      <c r="E9" s="194"/>
      <c r="F9" s="194"/>
      <c r="G9" s="194"/>
      <c r="H9" s="194"/>
      <c r="I9" s="195" t="s">
        <v>101</v>
      </c>
    </row>
    <row r="10" spans="1:9" x14ac:dyDescent="0.25">
      <c r="A10" s="260"/>
      <c r="B10" s="192" t="s">
        <v>67</v>
      </c>
      <c r="C10" s="200">
        <v>30</v>
      </c>
      <c r="D10" s="194">
        <v>1</v>
      </c>
      <c r="E10" s="194">
        <v>3</v>
      </c>
      <c r="F10" s="193"/>
      <c r="G10" s="194">
        <v>1</v>
      </c>
      <c r="H10" s="194"/>
      <c r="I10" s="195" t="s">
        <v>101</v>
      </c>
    </row>
    <row r="11" spans="1:9" x14ac:dyDescent="0.25">
      <c r="A11" s="190" t="s">
        <v>124</v>
      </c>
      <c r="B11" s="190" t="s">
        <v>63</v>
      </c>
      <c r="C11" s="221">
        <v>222.52</v>
      </c>
      <c r="D11" s="197">
        <v>3</v>
      </c>
      <c r="E11" s="190"/>
      <c r="F11" s="190"/>
      <c r="G11" s="190"/>
      <c r="H11" s="190"/>
      <c r="I11" s="198" t="s">
        <v>100</v>
      </c>
    </row>
    <row r="12" spans="1:9" s="137" customFormat="1" ht="6.75" customHeight="1" x14ac:dyDescent="0.25">
      <c r="B12" s="138"/>
      <c r="C12" s="202"/>
      <c r="D12" s="140"/>
      <c r="E12" s="140"/>
      <c r="F12" s="139"/>
      <c r="G12" s="140"/>
      <c r="H12" s="140"/>
      <c r="I12" s="141"/>
    </row>
    <row r="13" spans="1:9" x14ac:dyDescent="0.25">
      <c r="A13" s="264" t="s">
        <v>130</v>
      </c>
      <c r="B13" s="142" t="s">
        <v>99</v>
      </c>
      <c r="C13" s="215">
        <f>632.61+160.34+78.58</f>
        <v>871.53000000000009</v>
      </c>
      <c r="D13" s="144">
        <v>21</v>
      </c>
      <c r="E13" s="144">
        <v>22</v>
      </c>
      <c r="F13" s="143"/>
      <c r="G13" s="144">
        <v>12</v>
      </c>
      <c r="H13" s="144">
        <v>32</v>
      </c>
      <c r="I13" s="145" t="s">
        <v>102</v>
      </c>
    </row>
    <row r="14" spans="1:9" x14ac:dyDescent="0.25">
      <c r="A14" s="265"/>
      <c r="B14" s="142" t="s">
        <v>105</v>
      </c>
      <c r="C14" s="143"/>
      <c r="D14" s="144">
        <v>5</v>
      </c>
      <c r="E14" s="144">
        <v>4</v>
      </c>
      <c r="F14" s="143"/>
      <c r="G14" s="144"/>
      <c r="H14" s="144">
        <v>5</v>
      </c>
      <c r="I14" s="145" t="s">
        <v>102</v>
      </c>
    </row>
    <row r="15" spans="1:9" x14ac:dyDescent="0.25">
      <c r="A15" s="265"/>
      <c r="B15" s="142" t="s">
        <v>69</v>
      </c>
      <c r="C15" s="215">
        <v>110</v>
      </c>
      <c r="D15" s="144">
        <v>2</v>
      </c>
      <c r="E15" s="144">
        <v>1</v>
      </c>
      <c r="F15" s="143"/>
      <c r="G15" s="144"/>
      <c r="H15" s="144">
        <v>2</v>
      </c>
      <c r="I15" s="145" t="s">
        <v>102</v>
      </c>
    </row>
    <row r="16" spans="1:9" x14ac:dyDescent="0.25">
      <c r="A16" s="265"/>
      <c r="B16" s="142" t="s">
        <v>70</v>
      </c>
      <c r="C16" s="215">
        <v>60</v>
      </c>
      <c r="D16" s="144">
        <v>1</v>
      </c>
      <c r="E16" s="144">
        <v>3</v>
      </c>
      <c r="F16" s="143"/>
      <c r="G16" s="144"/>
      <c r="H16" s="144">
        <v>2</v>
      </c>
      <c r="I16" s="145" t="s">
        <v>102</v>
      </c>
    </row>
    <row r="17" spans="1:9" x14ac:dyDescent="0.25">
      <c r="A17" s="265"/>
      <c r="B17" s="142" t="s">
        <v>119</v>
      </c>
      <c r="C17" s="215">
        <v>44.73</v>
      </c>
      <c r="D17" s="144">
        <v>1</v>
      </c>
      <c r="E17" s="144">
        <v>1</v>
      </c>
      <c r="F17" s="143"/>
      <c r="G17" s="144"/>
      <c r="H17" s="144"/>
      <c r="I17" s="145" t="s">
        <v>102</v>
      </c>
    </row>
    <row r="18" spans="1:9" x14ac:dyDescent="0.25">
      <c r="A18" s="265"/>
      <c r="B18" s="142" t="s">
        <v>120</v>
      </c>
      <c r="C18" s="215">
        <v>76.59</v>
      </c>
      <c r="D18" s="144">
        <v>2</v>
      </c>
      <c r="E18" s="144">
        <v>6</v>
      </c>
      <c r="F18" s="143"/>
      <c r="G18" s="144"/>
      <c r="H18" s="144"/>
      <c r="I18" s="145" t="s">
        <v>102</v>
      </c>
    </row>
    <row r="19" spans="1:9" x14ac:dyDescent="0.25">
      <c r="A19" s="265"/>
      <c r="B19" s="142" t="s">
        <v>121</v>
      </c>
      <c r="C19" s="215">
        <v>512.14</v>
      </c>
      <c r="D19" s="144">
        <v>7</v>
      </c>
      <c r="E19" s="144">
        <v>9</v>
      </c>
      <c r="F19" s="143"/>
      <c r="G19" s="144"/>
      <c r="H19" s="144"/>
      <c r="I19" s="145" t="s">
        <v>102</v>
      </c>
    </row>
    <row r="20" spans="1:9" x14ac:dyDescent="0.25">
      <c r="A20" s="265"/>
      <c r="B20" s="142" t="s">
        <v>91</v>
      </c>
      <c r="C20" s="215">
        <v>10.23</v>
      </c>
      <c r="D20" s="144">
        <v>1</v>
      </c>
      <c r="E20" s="144">
        <v>1</v>
      </c>
      <c r="F20" s="143"/>
      <c r="G20" s="144"/>
      <c r="H20" s="144"/>
      <c r="I20" s="145" t="s">
        <v>102</v>
      </c>
    </row>
    <row r="21" spans="1:9" x14ac:dyDescent="0.25">
      <c r="A21" s="265"/>
      <c r="B21" s="142" t="s">
        <v>76</v>
      </c>
      <c r="C21" s="215">
        <v>62.54</v>
      </c>
      <c r="D21" s="144">
        <v>3</v>
      </c>
      <c r="E21" s="144">
        <v>4</v>
      </c>
      <c r="F21" s="143"/>
      <c r="G21" s="144"/>
      <c r="H21" s="144"/>
      <c r="I21" s="145" t="s">
        <v>102</v>
      </c>
    </row>
    <row r="22" spans="1:9" ht="13.5" customHeight="1" x14ac:dyDescent="0.25">
      <c r="A22" s="265"/>
      <c r="B22" s="142" t="s">
        <v>131</v>
      </c>
      <c r="C22" s="215">
        <v>250.7</v>
      </c>
      <c r="D22" s="144">
        <v>6</v>
      </c>
      <c r="E22" s="144">
        <v>7</v>
      </c>
      <c r="F22" s="143"/>
      <c r="G22" s="144"/>
      <c r="H22" s="144"/>
      <c r="I22" s="145" t="s">
        <v>102</v>
      </c>
    </row>
    <row r="23" spans="1:9" x14ac:dyDescent="0.25">
      <c r="A23" s="265"/>
      <c r="B23" s="142" t="s">
        <v>122</v>
      </c>
      <c r="C23" s="215"/>
      <c r="D23" s="144"/>
      <c r="E23" s="144"/>
      <c r="F23" s="143"/>
      <c r="G23" s="144"/>
      <c r="H23" s="144"/>
      <c r="I23" s="145" t="s">
        <v>102</v>
      </c>
    </row>
    <row r="24" spans="1:9" x14ac:dyDescent="0.25">
      <c r="A24" s="265"/>
      <c r="B24" s="142" t="s">
        <v>92</v>
      </c>
      <c r="C24" s="203">
        <v>60</v>
      </c>
      <c r="D24" s="144">
        <v>2</v>
      </c>
      <c r="E24" s="144">
        <v>1</v>
      </c>
      <c r="F24" s="143"/>
      <c r="G24" s="144"/>
      <c r="H24" s="144">
        <v>2</v>
      </c>
      <c r="I24" s="145" t="s">
        <v>102</v>
      </c>
    </row>
    <row r="25" spans="1:9" x14ac:dyDescent="0.25">
      <c r="A25" s="266"/>
      <c r="B25" s="142" t="s">
        <v>71</v>
      </c>
      <c r="C25" s="215">
        <v>83.42</v>
      </c>
      <c r="D25" s="144">
        <v>1</v>
      </c>
      <c r="E25" s="144">
        <v>3</v>
      </c>
      <c r="F25" s="143"/>
      <c r="G25" s="144"/>
      <c r="H25" s="144">
        <v>3</v>
      </c>
      <c r="I25" s="145" t="s">
        <v>102</v>
      </c>
    </row>
    <row r="26" spans="1:9" s="137" customFormat="1" ht="6.75" customHeight="1" x14ac:dyDescent="0.25">
      <c r="B26" s="138"/>
      <c r="C26" s="202"/>
      <c r="D26" s="140"/>
      <c r="E26" s="140"/>
      <c r="F26" s="139"/>
      <c r="G26" s="140"/>
      <c r="H26" s="140"/>
      <c r="I26" s="141"/>
    </row>
    <row r="27" spans="1:9" x14ac:dyDescent="0.25">
      <c r="A27" s="270" t="s">
        <v>23</v>
      </c>
      <c r="B27" s="146" t="s">
        <v>68</v>
      </c>
      <c r="C27" s="204">
        <v>42.62</v>
      </c>
      <c r="D27" s="147">
        <v>8</v>
      </c>
      <c r="E27" s="147">
        <v>10</v>
      </c>
      <c r="F27" s="147"/>
      <c r="G27" s="147"/>
      <c r="H27" s="147">
        <v>7</v>
      </c>
      <c r="I27" s="148" t="s">
        <v>106</v>
      </c>
    </row>
    <row r="28" spans="1:9" x14ac:dyDescent="0.25">
      <c r="A28" s="271"/>
      <c r="B28" s="146" t="s">
        <v>84</v>
      </c>
      <c r="C28" s="204">
        <v>4.7</v>
      </c>
      <c r="D28" s="147">
        <v>1</v>
      </c>
      <c r="E28" s="147">
        <v>1</v>
      </c>
      <c r="F28" s="147"/>
      <c r="G28" s="147"/>
      <c r="H28" s="147">
        <v>1</v>
      </c>
      <c r="I28" s="148" t="s">
        <v>106</v>
      </c>
    </row>
    <row r="29" spans="1:9" x14ac:dyDescent="0.25">
      <c r="A29" s="271"/>
      <c r="B29" s="146" t="s">
        <v>70</v>
      </c>
      <c r="C29" s="204">
        <v>5</v>
      </c>
      <c r="D29" s="147">
        <v>1</v>
      </c>
      <c r="E29" s="147">
        <v>1</v>
      </c>
      <c r="F29" s="147"/>
      <c r="G29" s="147"/>
      <c r="H29" s="147">
        <v>1</v>
      </c>
      <c r="I29" s="148" t="s">
        <v>106</v>
      </c>
    </row>
    <row r="30" spans="1:9" x14ac:dyDescent="0.25">
      <c r="A30" s="271"/>
      <c r="B30" s="146" t="s">
        <v>96</v>
      </c>
      <c r="C30" s="204"/>
      <c r="D30" s="147">
        <v>1</v>
      </c>
      <c r="E30" s="147">
        <v>1</v>
      </c>
      <c r="F30" s="147"/>
      <c r="G30" s="147"/>
      <c r="H30" s="147"/>
      <c r="I30" s="148" t="s">
        <v>106</v>
      </c>
    </row>
    <row r="31" spans="1:9" x14ac:dyDescent="0.25">
      <c r="A31" s="271"/>
      <c r="B31" s="146" t="s">
        <v>92</v>
      </c>
      <c r="C31" s="204">
        <v>8</v>
      </c>
      <c r="D31" s="147">
        <v>1</v>
      </c>
      <c r="E31" s="147">
        <v>1</v>
      </c>
      <c r="F31" s="147"/>
      <c r="G31" s="147"/>
      <c r="H31" s="147">
        <v>1</v>
      </c>
      <c r="I31" s="148" t="s">
        <v>106</v>
      </c>
    </row>
    <row r="32" spans="1:9" x14ac:dyDescent="0.25">
      <c r="A32" s="271"/>
      <c r="B32" s="146" t="s">
        <v>71</v>
      </c>
      <c r="C32" s="204">
        <v>5</v>
      </c>
      <c r="D32" s="147">
        <v>1</v>
      </c>
      <c r="E32" s="147">
        <v>1</v>
      </c>
      <c r="F32" s="147"/>
      <c r="G32" s="147"/>
      <c r="H32" s="147">
        <v>1</v>
      </c>
      <c r="I32" s="148" t="s">
        <v>106</v>
      </c>
    </row>
    <row r="33" spans="1:9" x14ac:dyDescent="0.25">
      <c r="A33" s="271"/>
      <c r="B33" s="146" t="s">
        <v>122</v>
      </c>
      <c r="C33" s="204"/>
      <c r="D33" s="147">
        <v>1</v>
      </c>
      <c r="E33" s="147"/>
      <c r="F33" s="147"/>
      <c r="G33" s="147"/>
      <c r="H33" s="147"/>
      <c r="I33" s="148" t="s">
        <v>106</v>
      </c>
    </row>
    <row r="34" spans="1:9" x14ac:dyDescent="0.25">
      <c r="A34" s="271"/>
      <c r="B34" s="146" t="s">
        <v>85</v>
      </c>
      <c r="C34" s="205"/>
      <c r="D34" s="147">
        <f>7+2+3</f>
        <v>12</v>
      </c>
      <c r="E34" s="147"/>
      <c r="F34" s="147"/>
      <c r="G34" s="147"/>
      <c r="H34" s="147"/>
      <c r="I34" s="148" t="s">
        <v>106</v>
      </c>
    </row>
    <row r="35" spans="1:9" x14ac:dyDescent="0.25">
      <c r="A35" s="271"/>
      <c r="B35" s="146" t="s">
        <v>86</v>
      </c>
      <c r="C35" s="205"/>
      <c r="D35" s="147">
        <v>4</v>
      </c>
      <c r="E35" s="147"/>
      <c r="F35" s="147"/>
      <c r="G35" s="147"/>
      <c r="H35" s="147"/>
      <c r="I35" s="148" t="s">
        <v>106</v>
      </c>
    </row>
    <row r="36" spans="1:9" x14ac:dyDescent="0.25">
      <c r="A36" s="271"/>
      <c r="B36" s="146" t="s">
        <v>72</v>
      </c>
      <c r="C36" s="204">
        <v>4.68</v>
      </c>
      <c r="D36" s="147">
        <v>2</v>
      </c>
      <c r="E36" s="147">
        <v>1</v>
      </c>
      <c r="F36" s="147"/>
      <c r="G36" s="147"/>
      <c r="H36" s="147">
        <v>4</v>
      </c>
      <c r="I36" s="148" t="s">
        <v>106</v>
      </c>
    </row>
    <row r="37" spans="1:9" x14ac:dyDescent="0.25">
      <c r="A37" s="271"/>
      <c r="B37" s="146" t="s">
        <v>89</v>
      </c>
      <c r="C37" s="204">
        <v>3.57</v>
      </c>
      <c r="D37" s="147">
        <v>2</v>
      </c>
      <c r="E37" s="147">
        <v>1</v>
      </c>
      <c r="F37" s="147"/>
      <c r="G37" s="147"/>
      <c r="H37" s="147">
        <v>2</v>
      </c>
      <c r="I37" s="148" t="s">
        <v>106</v>
      </c>
    </row>
    <row r="38" spans="1:9" x14ac:dyDescent="0.25">
      <c r="A38" s="271"/>
      <c r="B38" s="146" t="s">
        <v>121</v>
      </c>
      <c r="C38" s="204">
        <v>5.53</v>
      </c>
      <c r="D38" s="147">
        <v>2</v>
      </c>
      <c r="E38" s="147">
        <v>2</v>
      </c>
      <c r="F38" s="147"/>
      <c r="G38" s="147"/>
      <c r="H38" s="147">
        <v>2</v>
      </c>
      <c r="I38" s="148" t="s">
        <v>106</v>
      </c>
    </row>
    <row r="39" spans="1:9" x14ac:dyDescent="0.25">
      <c r="A39" s="271"/>
      <c r="B39" s="146" t="s">
        <v>119</v>
      </c>
      <c r="C39" s="204">
        <v>32</v>
      </c>
      <c r="D39" s="147">
        <v>2</v>
      </c>
      <c r="E39" s="147">
        <v>2</v>
      </c>
      <c r="F39" s="147"/>
      <c r="G39" s="147"/>
      <c r="H39" s="147">
        <v>3</v>
      </c>
      <c r="I39" s="148" t="s">
        <v>106</v>
      </c>
    </row>
    <row r="40" spans="1:9" x14ac:dyDescent="0.25">
      <c r="A40" s="271"/>
      <c r="B40" s="146" t="s">
        <v>91</v>
      </c>
      <c r="C40" s="204">
        <v>17</v>
      </c>
      <c r="D40" s="147">
        <v>2</v>
      </c>
      <c r="E40" s="147">
        <v>5</v>
      </c>
      <c r="F40" s="147"/>
      <c r="G40" s="147"/>
      <c r="H40" s="147">
        <v>6</v>
      </c>
      <c r="I40" s="148" t="s">
        <v>106</v>
      </c>
    </row>
    <row r="41" spans="1:9" x14ac:dyDescent="0.25">
      <c r="A41" s="271"/>
      <c r="B41" s="146" t="s">
        <v>76</v>
      </c>
      <c r="C41" s="204">
        <v>13</v>
      </c>
      <c r="D41" s="147">
        <v>1</v>
      </c>
      <c r="E41" s="147">
        <v>2</v>
      </c>
      <c r="F41" s="147"/>
      <c r="G41" s="147"/>
      <c r="H41" s="147">
        <v>4</v>
      </c>
      <c r="I41" s="148" t="s">
        <v>106</v>
      </c>
    </row>
    <row r="42" spans="1:9" ht="13.5" customHeight="1" x14ac:dyDescent="0.25">
      <c r="A42" s="272"/>
      <c r="B42" s="146" t="s">
        <v>131</v>
      </c>
      <c r="C42" s="204">
        <v>4.5</v>
      </c>
      <c r="D42" s="147">
        <v>1</v>
      </c>
      <c r="E42" s="147">
        <v>1</v>
      </c>
      <c r="F42" s="147"/>
      <c r="G42" s="147"/>
      <c r="H42" s="147"/>
      <c r="I42" s="148" t="s">
        <v>106</v>
      </c>
    </row>
    <row r="43" spans="1:9" s="137" customFormat="1" ht="6.75" customHeight="1" x14ac:dyDescent="0.25">
      <c r="B43" s="138"/>
      <c r="C43" s="202"/>
      <c r="D43" s="140"/>
      <c r="E43" s="140"/>
      <c r="F43" s="139"/>
      <c r="G43" s="140"/>
      <c r="H43" s="140"/>
      <c r="I43" s="141"/>
    </row>
    <row r="44" spans="1:9" x14ac:dyDescent="0.25">
      <c r="A44" s="267" t="s">
        <v>24</v>
      </c>
      <c r="B44" s="149" t="s">
        <v>63</v>
      </c>
      <c r="C44" s="206">
        <v>2.5</v>
      </c>
      <c r="D44" s="151">
        <v>1</v>
      </c>
      <c r="E44" s="151"/>
      <c r="F44" s="150"/>
      <c r="G44" s="151"/>
      <c r="H44" s="151"/>
      <c r="I44" s="152" t="s">
        <v>107</v>
      </c>
    </row>
    <row r="45" spans="1:9" x14ac:dyDescent="0.25">
      <c r="A45" s="268"/>
      <c r="B45" s="149" t="s">
        <v>64</v>
      </c>
      <c r="C45" s="206">
        <v>4.5</v>
      </c>
      <c r="D45" s="151">
        <v>2</v>
      </c>
      <c r="E45" s="151"/>
      <c r="F45" s="150"/>
      <c r="G45" s="151"/>
      <c r="H45" s="151"/>
      <c r="I45" s="152" t="s">
        <v>107</v>
      </c>
    </row>
    <row r="46" spans="1:9" x14ac:dyDescent="0.25">
      <c r="A46" s="268"/>
      <c r="B46" s="149" t="s">
        <v>65</v>
      </c>
      <c r="C46" s="206">
        <v>16</v>
      </c>
      <c r="D46" s="151">
        <v>2</v>
      </c>
      <c r="E46" s="151">
        <v>4</v>
      </c>
      <c r="F46" s="150"/>
      <c r="G46" s="151"/>
      <c r="H46" s="151"/>
      <c r="I46" s="152" t="s">
        <v>107</v>
      </c>
    </row>
    <row r="47" spans="1:9" x14ac:dyDescent="0.25">
      <c r="A47" s="268"/>
      <c r="B47" s="149" t="s">
        <v>66</v>
      </c>
      <c r="C47" s="206">
        <v>13</v>
      </c>
      <c r="D47" s="151">
        <v>3</v>
      </c>
      <c r="E47" s="151"/>
      <c r="F47" s="150"/>
      <c r="G47" s="151"/>
      <c r="H47" s="151"/>
      <c r="I47" s="152" t="s">
        <v>107</v>
      </c>
    </row>
    <row r="48" spans="1:9" x14ac:dyDescent="0.25">
      <c r="A48" s="268"/>
      <c r="B48" s="149" t="s">
        <v>71</v>
      </c>
      <c r="C48" s="206">
        <v>12.5</v>
      </c>
      <c r="D48" s="151">
        <v>2</v>
      </c>
      <c r="E48" s="151"/>
      <c r="F48" s="150"/>
      <c r="G48" s="151"/>
      <c r="H48" s="151"/>
      <c r="I48" s="152" t="s">
        <v>107</v>
      </c>
    </row>
    <row r="49" spans="1:9" x14ac:dyDescent="0.25">
      <c r="A49" s="268"/>
      <c r="B49" s="149" t="s">
        <v>73</v>
      </c>
      <c r="C49" s="206">
        <v>7</v>
      </c>
      <c r="D49" s="151">
        <v>4</v>
      </c>
      <c r="E49" s="151"/>
      <c r="F49" s="150"/>
      <c r="G49" s="151"/>
      <c r="H49" s="151"/>
      <c r="I49" s="152" t="s">
        <v>107</v>
      </c>
    </row>
    <row r="50" spans="1:9" x14ac:dyDescent="0.25">
      <c r="A50" s="268"/>
      <c r="B50" s="149" t="s">
        <v>94</v>
      </c>
      <c r="C50" s="206">
        <v>7.5</v>
      </c>
      <c r="D50" s="151">
        <v>4</v>
      </c>
      <c r="E50" s="151"/>
      <c r="F50" s="150"/>
      <c r="G50" s="151"/>
      <c r="H50" s="151"/>
      <c r="I50" s="152" t="s">
        <v>107</v>
      </c>
    </row>
    <row r="51" spans="1:9" x14ac:dyDescent="0.25">
      <c r="A51" s="268"/>
      <c r="B51" s="149" t="s">
        <v>74</v>
      </c>
      <c r="C51" s="206">
        <v>11.5</v>
      </c>
      <c r="D51" s="151">
        <v>4</v>
      </c>
      <c r="E51" s="151"/>
      <c r="F51" s="150"/>
      <c r="G51" s="151"/>
      <c r="H51" s="151"/>
      <c r="I51" s="152" t="s">
        <v>107</v>
      </c>
    </row>
    <row r="52" spans="1:9" x14ac:dyDescent="0.25">
      <c r="A52" s="269"/>
      <c r="B52" s="149" t="s">
        <v>93</v>
      </c>
      <c r="C52" s="151"/>
      <c r="D52" s="151">
        <v>3</v>
      </c>
      <c r="E52" s="151"/>
      <c r="F52" s="150"/>
      <c r="G52" s="151"/>
      <c r="H52" s="151"/>
      <c r="I52" s="152" t="s">
        <v>107</v>
      </c>
    </row>
    <row r="53" spans="1:9" ht="6.75" customHeight="1" x14ac:dyDescent="0.25">
      <c r="A53" s="188"/>
      <c r="B53" s="138"/>
      <c r="C53" s="202"/>
      <c r="D53" s="140"/>
      <c r="E53" s="140"/>
      <c r="F53" s="139"/>
      <c r="G53" s="140"/>
      <c r="H53" s="140"/>
      <c r="I53" s="141"/>
    </row>
    <row r="54" spans="1:9" x14ac:dyDescent="0.25">
      <c r="A54" s="196" t="s">
        <v>26</v>
      </c>
      <c r="B54" s="153" t="s">
        <v>75</v>
      </c>
      <c r="C54" s="207">
        <v>31.2</v>
      </c>
      <c r="D54" s="155">
        <v>2</v>
      </c>
      <c r="E54" s="155">
        <v>1</v>
      </c>
      <c r="F54" s="154"/>
      <c r="G54" s="155"/>
      <c r="H54" s="155">
        <v>2</v>
      </c>
      <c r="I54" s="156" t="s">
        <v>108</v>
      </c>
    </row>
    <row r="55" spans="1:9" ht="6.75" customHeight="1" x14ac:dyDescent="0.25">
      <c r="A55" s="188"/>
      <c r="B55" s="138"/>
      <c r="C55" s="202"/>
      <c r="D55" s="140"/>
      <c r="E55" s="140"/>
      <c r="F55" s="139"/>
      <c r="G55" s="140"/>
      <c r="H55" s="140"/>
      <c r="I55" s="141"/>
    </row>
    <row r="56" spans="1:9" x14ac:dyDescent="0.25">
      <c r="A56" s="261" t="s">
        <v>129</v>
      </c>
      <c r="B56" s="157" t="s">
        <v>68</v>
      </c>
      <c r="C56" s="208"/>
      <c r="D56" s="159">
        <v>4</v>
      </c>
      <c r="E56" s="159"/>
      <c r="F56" s="158"/>
      <c r="G56" s="159"/>
      <c r="H56" s="159"/>
      <c r="I56" s="160" t="s">
        <v>109</v>
      </c>
    </row>
    <row r="57" spans="1:9" x14ac:dyDescent="0.25">
      <c r="A57" s="262"/>
      <c r="B57" s="157" t="s">
        <v>72</v>
      </c>
      <c r="C57" s="217">
        <v>61.84</v>
      </c>
      <c r="D57" s="159">
        <v>3</v>
      </c>
      <c r="E57" s="159">
        <v>5</v>
      </c>
      <c r="F57" s="158"/>
      <c r="G57" s="159"/>
      <c r="H57" s="159">
        <v>8</v>
      </c>
      <c r="I57" s="160" t="s">
        <v>109</v>
      </c>
    </row>
    <row r="58" spans="1:9" x14ac:dyDescent="0.25">
      <c r="A58" s="262"/>
      <c r="B58" s="157" t="s">
        <v>89</v>
      </c>
      <c r="C58" s="217">
        <v>44.73</v>
      </c>
      <c r="D58" s="159">
        <v>3</v>
      </c>
      <c r="E58" s="159">
        <v>3</v>
      </c>
      <c r="F58" s="158"/>
      <c r="G58" s="159"/>
      <c r="H58" s="159">
        <v>5</v>
      </c>
      <c r="I58" s="160" t="s">
        <v>109</v>
      </c>
    </row>
    <row r="59" spans="1:9" x14ac:dyDescent="0.25">
      <c r="A59" s="262"/>
      <c r="B59" s="157" t="s">
        <v>87</v>
      </c>
      <c r="C59" s="218">
        <v>26.62</v>
      </c>
      <c r="D59" s="159">
        <v>2</v>
      </c>
      <c r="E59" s="159">
        <v>2</v>
      </c>
      <c r="F59" s="158"/>
      <c r="G59" s="159"/>
      <c r="H59" s="159">
        <v>10</v>
      </c>
      <c r="I59" s="160" t="s">
        <v>109</v>
      </c>
    </row>
    <row r="60" spans="1:9" x14ac:dyDescent="0.25">
      <c r="A60" s="262"/>
      <c r="B60" s="157" t="s">
        <v>88</v>
      </c>
      <c r="C60" s="218">
        <v>54.56</v>
      </c>
      <c r="D60" s="159">
        <v>2</v>
      </c>
      <c r="E60" s="159">
        <v>2</v>
      </c>
      <c r="F60" s="158"/>
      <c r="G60" s="159"/>
      <c r="H60" s="159">
        <v>6</v>
      </c>
      <c r="I60" s="160" t="s">
        <v>109</v>
      </c>
    </row>
    <row r="61" spans="1:9" x14ac:dyDescent="0.25">
      <c r="A61" s="262"/>
      <c r="B61" s="157" t="s">
        <v>126</v>
      </c>
      <c r="C61" s="217">
        <v>80.48</v>
      </c>
      <c r="D61" s="159">
        <v>3</v>
      </c>
      <c r="E61" s="159">
        <v>6</v>
      </c>
      <c r="F61" s="158"/>
      <c r="G61" s="159"/>
      <c r="H61" s="159">
        <v>6</v>
      </c>
      <c r="I61" s="160" t="s">
        <v>109</v>
      </c>
    </row>
    <row r="62" spans="1:9" x14ac:dyDescent="0.25">
      <c r="A62" s="263"/>
      <c r="B62" s="157" t="s">
        <v>77</v>
      </c>
      <c r="C62" s="217">
        <v>22.2</v>
      </c>
      <c r="D62" s="159">
        <v>2</v>
      </c>
      <c r="E62" s="159">
        <v>4</v>
      </c>
      <c r="F62" s="158"/>
      <c r="G62" s="159"/>
      <c r="H62" s="159">
        <v>8</v>
      </c>
      <c r="I62" s="160" t="s">
        <v>109</v>
      </c>
    </row>
    <row r="63" spans="1:9" ht="6.75" customHeight="1" x14ac:dyDescent="0.25">
      <c r="A63" s="188"/>
      <c r="B63" s="138"/>
      <c r="C63" s="202"/>
      <c r="D63" s="140"/>
      <c r="E63" s="140"/>
      <c r="F63" s="139"/>
      <c r="G63" s="140"/>
      <c r="H63" s="140"/>
      <c r="I63" s="141"/>
    </row>
    <row r="64" spans="1:9" x14ac:dyDescent="0.25">
      <c r="A64" s="161" t="s">
        <v>125</v>
      </c>
      <c r="B64" s="161" t="s">
        <v>63</v>
      </c>
      <c r="C64" s="219">
        <v>820</v>
      </c>
      <c r="D64" s="163"/>
      <c r="E64" s="163"/>
      <c r="F64" s="162"/>
      <c r="G64" s="163"/>
      <c r="H64" s="163"/>
      <c r="I64" s="164" t="s">
        <v>110</v>
      </c>
    </row>
    <row r="65" spans="1:9" ht="6.75" customHeight="1" x14ac:dyDescent="0.25">
      <c r="A65" s="137"/>
      <c r="B65" s="138"/>
      <c r="C65" s="202"/>
      <c r="D65" s="140"/>
      <c r="E65" s="140"/>
      <c r="F65" s="139"/>
      <c r="G65" s="140"/>
      <c r="H65" s="140"/>
      <c r="I65" s="141"/>
    </row>
    <row r="66" spans="1:9" x14ac:dyDescent="0.25">
      <c r="A66" s="165" t="s">
        <v>111</v>
      </c>
      <c r="B66" s="165" t="s">
        <v>63</v>
      </c>
      <c r="C66" s="220">
        <v>120</v>
      </c>
      <c r="D66" s="167"/>
      <c r="E66" s="167"/>
      <c r="F66" s="166"/>
      <c r="G66" s="167"/>
      <c r="H66" s="167"/>
      <c r="I66" s="168" t="s">
        <v>112</v>
      </c>
    </row>
    <row r="67" spans="1:9" ht="6.75" customHeight="1" x14ac:dyDescent="0.25">
      <c r="A67" s="138"/>
      <c r="B67" s="138"/>
      <c r="C67" s="202"/>
      <c r="D67" s="140"/>
      <c r="E67" s="140"/>
      <c r="F67" s="139"/>
      <c r="G67" s="140"/>
      <c r="H67" s="140"/>
      <c r="I67" s="141"/>
    </row>
    <row r="68" spans="1:9" x14ac:dyDescent="0.25">
      <c r="A68" s="161" t="s">
        <v>30</v>
      </c>
      <c r="B68" s="161" t="s">
        <v>8</v>
      </c>
      <c r="C68" s="209"/>
      <c r="D68" s="163"/>
      <c r="E68" s="163"/>
      <c r="F68" s="162"/>
      <c r="G68" s="163">
        <v>6</v>
      </c>
      <c r="H68" s="163"/>
      <c r="I68" s="164" t="s">
        <v>113</v>
      </c>
    </row>
    <row r="69" spans="1:9" ht="6.75" customHeight="1" x14ac:dyDescent="0.25">
      <c r="A69" s="138"/>
      <c r="B69" s="138"/>
      <c r="C69" s="202"/>
      <c r="D69" s="140"/>
      <c r="E69" s="140"/>
      <c r="F69" s="139"/>
      <c r="G69" s="140"/>
      <c r="H69" s="140"/>
      <c r="I69" s="141"/>
    </row>
    <row r="70" spans="1:9" x14ac:dyDescent="0.25">
      <c r="A70" s="153" t="s">
        <v>31</v>
      </c>
      <c r="B70" s="153" t="s">
        <v>8</v>
      </c>
      <c r="C70" s="210"/>
      <c r="D70" s="155"/>
      <c r="E70" s="155"/>
      <c r="F70" s="154"/>
      <c r="G70" s="155">
        <v>34</v>
      </c>
      <c r="H70" s="169">
        <f>SUM(H13:H62)</f>
        <v>123</v>
      </c>
      <c r="I70" s="156" t="s">
        <v>114</v>
      </c>
    </row>
    <row r="71" spans="1:9" ht="6.75" customHeight="1" x14ac:dyDescent="0.25">
      <c r="A71" s="138"/>
      <c r="B71" s="138"/>
      <c r="C71" s="202"/>
      <c r="D71" s="140"/>
      <c r="E71" s="140"/>
      <c r="F71" s="139"/>
      <c r="G71" s="140"/>
      <c r="H71" s="140"/>
      <c r="I71" s="141"/>
    </row>
    <row r="72" spans="1:9" x14ac:dyDescent="0.25">
      <c r="A72" s="170" t="s">
        <v>79</v>
      </c>
      <c r="B72" s="170" t="s">
        <v>8</v>
      </c>
      <c r="C72" s="211"/>
      <c r="D72" s="172"/>
      <c r="E72" s="172">
        <f>SUM(E2:E62)</f>
        <v>137</v>
      </c>
      <c r="F72" s="171"/>
      <c r="G72" s="172"/>
      <c r="H72" s="172"/>
      <c r="I72" s="173" t="s">
        <v>115</v>
      </c>
    </row>
    <row r="73" spans="1:9" ht="6.75" customHeight="1" x14ac:dyDescent="0.25">
      <c r="A73" s="188"/>
      <c r="B73" s="138"/>
      <c r="C73" s="202"/>
      <c r="D73" s="140"/>
      <c r="E73" s="140"/>
      <c r="F73" s="139"/>
      <c r="G73" s="140"/>
      <c r="H73" s="140"/>
      <c r="I73" s="141"/>
    </row>
    <row r="74" spans="1:9" x14ac:dyDescent="0.25">
      <c r="A74" s="174" t="s">
        <v>80</v>
      </c>
      <c r="B74" s="174" t="s">
        <v>78</v>
      </c>
      <c r="C74" s="216">
        <f>135.68+65.44+11</f>
        <v>212.12</v>
      </c>
      <c r="D74" s="176"/>
      <c r="E74" s="176">
        <v>2</v>
      </c>
      <c r="F74" s="175"/>
      <c r="G74" s="176"/>
      <c r="H74" s="176"/>
      <c r="I74" s="177" t="s">
        <v>116</v>
      </c>
    </row>
    <row r="75" spans="1:9" ht="6.75" customHeight="1" x14ac:dyDescent="0.25">
      <c r="A75" s="188"/>
      <c r="B75" s="138"/>
      <c r="C75" s="202"/>
      <c r="D75" s="140"/>
      <c r="E75" s="140"/>
      <c r="F75" s="139"/>
      <c r="G75" s="140"/>
      <c r="H75" s="140"/>
      <c r="I75" s="189"/>
    </row>
    <row r="76" spans="1:9" x14ac:dyDescent="0.25">
      <c r="A76" s="178" t="s">
        <v>81</v>
      </c>
      <c r="B76" s="178" t="s">
        <v>8</v>
      </c>
      <c r="C76" s="212">
        <v>70</v>
      </c>
      <c r="D76" s="180"/>
      <c r="E76" s="180"/>
      <c r="F76" s="179"/>
      <c r="G76" s="180"/>
      <c r="H76" s="180"/>
      <c r="I76" s="181" t="s">
        <v>117</v>
      </c>
    </row>
    <row r="77" spans="1:9" ht="6.75" customHeight="1" x14ac:dyDescent="0.25">
      <c r="A77" s="138"/>
      <c r="B77" s="138"/>
      <c r="C77" s="202"/>
      <c r="D77" s="140"/>
      <c r="E77" s="140"/>
      <c r="F77" s="139"/>
      <c r="G77" s="140"/>
      <c r="H77" s="140"/>
      <c r="I77" s="189"/>
    </row>
    <row r="78" spans="1:9" x14ac:dyDescent="0.25">
      <c r="A78" s="182" t="s">
        <v>82</v>
      </c>
      <c r="B78" s="182" t="s">
        <v>83</v>
      </c>
      <c r="C78" s="213">
        <v>180</v>
      </c>
      <c r="D78" s="184"/>
      <c r="E78" s="184"/>
      <c r="F78" s="183"/>
      <c r="G78" s="184"/>
      <c r="H78" s="184"/>
      <c r="I78" s="185" t="s">
        <v>118</v>
      </c>
    </row>
  </sheetData>
  <sheetProtection algorithmName="SHA-512" hashValue="b1w0i1UD/4JArUV81+6MGh9aGlfJymzsNk71QixlYZf56otY/Xynjq1B0+UDRRyXJH4OtT8TCdQHp0e6w74gMg==" saltValue="3QCnFpQbR/k0/5/YQS05FQ==" spinCount="100000" sheet="1" objects="1" scenarios="1"/>
  <mergeCells count="5">
    <mergeCell ref="A2:A10"/>
    <mergeCell ref="A56:A62"/>
    <mergeCell ref="A13:A25"/>
    <mergeCell ref="A44:A52"/>
    <mergeCell ref="A27:A42"/>
  </mergeCells>
  <phoneticPr fontId="6" type="noConversion"/>
  <pageMargins left="0.25" right="0.25" top="0.75" bottom="0.75" header="0.3" footer="0.3"/>
  <pageSetup paperSize="9" scale="81" orientation="portrait" r:id="rId1"/>
  <headerFooter>
    <oddHeader>&amp;L&amp;"-,Grassetto"&amp;10Servizio Tenuta presidenziale di Castelporziano&amp;C&amp;"-,Grassetto"ALLEGATO A - Superfici degli ambienti destinatari dei servizi
Aggiornata al 01/12/2023&amp;RPag. &amp;P di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Castelporziano</vt:lpstr>
      <vt:lpstr>Foglio1!Area_stampa</vt:lpstr>
    </vt:vector>
  </TitlesOfParts>
  <Company>SGPR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Secchi Paola</dc:creator>
  <cp:lastModifiedBy>Corsi Franco</cp:lastModifiedBy>
  <cp:lastPrinted>2023-11-21T14:53:59Z</cp:lastPrinted>
  <dcterms:created xsi:type="dcterms:W3CDTF">2017-08-09T08:58:19Z</dcterms:created>
  <dcterms:modified xsi:type="dcterms:W3CDTF">2024-03-18T11:14:25Z</dcterms:modified>
</cp:coreProperties>
</file>