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arda.ciasullo\Desktop\Consip\2762 FM GRANDI IMMOBILI 2\documentazione\WORD\"/>
    </mc:Choice>
  </mc:AlternateContent>
  <xr:revisionPtr revIDLastSave="0" documentId="13_ncr:1_{E44AD6FE-F4A7-49DE-BB85-95388BB4E777}" xr6:coauthVersionLast="47" xr6:coauthVersionMax="47" xr10:uidLastSave="{00000000-0000-0000-0000-000000000000}"/>
  <bookViews>
    <workbookView xWindow="28680" yWindow="-120" windowWidth="29040" windowHeight="15840" tabRatio="635" activeTab="1" xr2:uid="{00000000-000D-0000-FFFF-FFFF00000000}"/>
  </bookViews>
  <sheets>
    <sheet name="ISTRUZIONI" sheetId="15" r:id="rId1"/>
    <sheet name="GARANZIE AQ + ODF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6" l="1"/>
  <c r="E30" i="16" s="1"/>
  <c r="D29" i="16"/>
  <c r="E29" i="16" s="1"/>
  <c r="E28" i="16"/>
  <c r="D23" i="16"/>
  <c r="E10" i="16"/>
  <c r="E8" i="16"/>
  <c r="E6" i="16"/>
  <c r="D11" i="16" s="1"/>
  <c r="D31" i="16" l="1"/>
  <c r="D32" i="16" s="1"/>
  <c r="D16" i="16"/>
  <c r="D24" i="16"/>
</calcChain>
</file>

<file path=xl/sharedStrings.xml><?xml version="1.0" encoding="utf-8"?>
<sst xmlns="http://schemas.openxmlformats.org/spreadsheetml/2006/main" count="44" uniqueCount="41">
  <si>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</si>
  <si>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</si>
  <si>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</si>
  <si>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</si>
  <si>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</si>
  <si>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</si>
  <si>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</si>
  <si>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</si>
  <si>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</si>
  <si>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</si>
  <si>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</si>
  <si>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</si>
  <si>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</si>
  <si>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</si>
  <si>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</si>
  <si>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</si>
  <si>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</si>
  <si>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t>GARANZIA DEFINITIVA PER L'AQ (IN FAVORE DI CONSIP)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</si>
  <si>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</si>
  <si>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</si>
  <si>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</si>
  <si>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</si>
  <si>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</si>
  <si>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</si>
  <si>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</si>
  <si>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</si>
  <si>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</si>
  <si>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</si>
  <si>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</si>
  <si>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</si>
  <si>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</si>
  <si>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</si>
  <si>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</si>
  <si>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</si>
  <si>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 xml:space="preserve">Almeno una certificazione tra quelle riportate nella Tabella 10 par. 10 del Capitolato d'Oneri 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</si>
  <si>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Per ciascuna quota aggiudicabile inserire il valore della garanzia provvisoria riportato nella Tabella 9 del par. 10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</si>
  <si>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 (determinato come da par.23.2 del Capitolato d'oneri)</t>
    </r>
  </si>
  <si>
    <t>B.  Fideiussione, emessa e firmata digitalmente, gestita mediante ricorso a piattaforme operanti con tecnologie basate su registri distribuiti (come da comma 3 art. 106)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</si>
  <si>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Per ciascuna quota aggiudicata inserire il valore corretto, determinato come da par. 23.2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</si>
  <si>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dell'Ordine Principale di Fornitura, risultante dal Piano Dettagliato delle Attività, determinato come da par. 5.6.3 del Capitolato Tecnico (NB: il valore è indicato preventivamente a solo titolo di esempio)</t>
    </r>
  </si>
  <si>
    <t>GARANZIA DEFINITIVA PER I CONTRATTI ATTUATIVI IN FAVORE DELLE SINGOLE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</si>
</sst>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10" fontId="6" fillId="9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 applyProtection="1">
      <alignment horizontal="center" vertical="center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9" fontId="18" fillId="0" borderId="2" xfId="0" applyNumberFormat="1" applyFont="1" applyBorder="1" applyAlignment="1">
      <alignment horizontal="center" vertical="center"/>
    </xf>
    <xf numFmtId="9" fontId="18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28" sqref="D28"/>
    </sheetView>
  </sheetViews>
  <sheetFormatPr defaultRowHeight="14.5" x14ac:dyDescent="0.35"/>
  <cols>
    <col min="3" max="3" width="20.36328125" customWidth="1"/>
    <col min="4" max="4" width="86" customWidth="1"/>
  </cols>
  <sheetData>
    <row r="1" spans="1:4" x14ac:dyDescent="0.35">
      <c r="A1" t="s">
        <v>21</v>
      </c>
    </row>
    <row r="4" spans="1:4" s="19" customFormat="1" ht="31.5" customHeight="1" x14ac:dyDescent="0.35">
      <c r="C4" s="28" t="s">
        <v>22</v>
      </c>
      <c r="D4" s="28"/>
    </row>
    <row r="5" spans="1:4" s="19" customFormat="1" ht="31.5" customHeight="1" x14ac:dyDescent="0.35">
      <c r="C5" s="28" t="s">
        <v>23</v>
      </c>
      <c r="D5" s="28"/>
    </row>
    <row r="6" spans="1:4" s="19" customFormat="1" ht="31.5" customHeight="1" x14ac:dyDescent="0.35">
      <c r="C6" s="28" t="s">
        <v>24</v>
      </c>
      <c r="D6" s="28"/>
    </row>
    <row r="7" spans="1:4" x14ac:dyDescent="0.35">
      <c r="C7" s="29"/>
      <c r="D7" s="29"/>
    </row>
    <row r="8" spans="1:4" x14ac:dyDescent="0.35">
      <c r="C8" s="28" t="s">
        <v>25</v>
      </c>
      <c r="D8" s="28"/>
    </row>
    <row r="9" spans="1:4" ht="34.5" customHeight="1" x14ac:dyDescent="0.35">
      <c r="C9" s="16" t="s">
        <v>26</v>
      </c>
      <c r="D9" s="15" t="s">
        <v>33</v>
      </c>
    </row>
    <row r="10" spans="1:4" ht="34.5" customHeight="1" x14ac:dyDescent="0.35">
      <c r="C10" s="17" t="s">
        <v>27</v>
      </c>
      <c r="D10" s="15" t="s">
        <v>28</v>
      </c>
    </row>
    <row r="11" spans="1:4" ht="34.5" customHeight="1" x14ac:dyDescent="0.35">
      <c r="C11" s="18" t="s">
        <v>29</v>
      </c>
      <c r="D11" s="15" t="s">
        <v>30</v>
      </c>
    </row>
    <row r="12" spans="1:4" x14ac:dyDescent="0.35">
      <c r="C12" s="15"/>
      <c r="D12" s="15"/>
    </row>
    <row r="13" spans="1:4" x14ac:dyDescent="0.35">
      <c r="C13" s="14"/>
    </row>
    <row r="14" spans="1:4" x14ac:dyDescent="0.35">
      <c r="C14" s="14"/>
    </row>
    <row r="15" spans="1:4" x14ac:dyDescent="0.35">
      <c r="C15" s="14"/>
    </row>
    <row r="16" spans="1:4" x14ac:dyDescent="0.35">
      <c r="C16" s="14"/>
    </row>
    <row r="17" spans="3:3" x14ac:dyDescent="0.35">
      <c r="C17" s="14"/>
    </row>
    <row r="18" spans="3:3" x14ac:dyDescent="0.35">
      <c r="C18" s="14"/>
    </row>
    <row r="19" spans="3:3" x14ac:dyDescent="0.35">
      <c r="C19" s="14"/>
    </row>
    <row r="20" spans="3:3" x14ac:dyDescent="0.35">
      <c r="C20" s="14"/>
    </row>
    <row r="21" spans="3:3" x14ac:dyDescent="0.35">
      <c r="C21" s="1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D68C9-F119-47EB-AFF7-721EAA9674CF}">
  <dimension ref="A2:M32"/>
  <sheetViews>
    <sheetView tabSelected="1" topLeftCell="A15" zoomScaleNormal="100" zoomScaleSheetLayoutView="97" workbookViewId="0">
      <selection activeCell="J23" sqref="J23"/>
    </sheetView>
  </sheetViews>
  <sheetFormatPr defaultColWidth="9.1796875" defaultRowHeight="14.5" x14ac:dyDescent="0.35"/>
  <cols>
    <col min="1" max="1" width="5.26953125" customWidth="1"/>
    <col min="2" max="2" width="52.54296875" customWidth="1"/>
    <col min="3" max="3" width="4.8164062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3" t="s">
        <v>13</v>
      </c>
      <c r="C3" s="53"/>
      <c r="D3" s="53"/>
      <c r="E3" s="53"/>
      <c r="F3" s="1"/>
    </row>
    <row r="4" spans="1:13" ht="28.5" customHeight="1" x14ac:dyDescent="0.35">
      <c r="B4" s="60" t="s">
        <v>14</v>
      </c>
      <c r="C4" s="61"/>
      <c r="D4" s="61"/>
      <c r="E4" s="62"/>
      <c r="F4" s="1"/>
    </row>
    <row r="5" spans="1:13" ht="65" x14ac:dyDescent="0.35">
      <c r="B5" s="10" t="s">
        <v>4</v>
      </c>
      <c r="C5" s="10" t="s">
        <v>1</v>
      </c>
      <c r="D5" s="10" t="s">
        <v>0</v>
      </c>
      <c r="E5" s="10" t="s">
        <v>5</v>
      </c>
      <c r="F5" s="1"/>
    </row>
    <row r="6" spans="1:13" x14ac:dyDescent="0.35">
      <c r="A6" s="63"/>
      <c r="B6" s="8" t="s">
        <v>7</v>
      </c>
      <c r="C6" s="3">
        <v>0.3</v>
      </c>
      <c r="D6" s="6" t="s">
        <v>31</v>
      </c>
      <c r="E6" s="64">
        <f>IF(D7="s",C7,IF(D6="s",C6,0))</f>
        <v>0</v>
      </c>
      <c r="F6" s="1"/>
    </row>
    <row r="7" spans="1:13" ht="26" x14ac:dyDescent="0.35">
      <c r="A7" s="63"/>
      <c r="B7" s="8" t="s">
        <v>8</v>
      </c>
      <c r="C7" s="3">
        <v>0.5</v>
      </c>
      <c r="D7" s="6" t="s">
        <v>31</v>
      </c>
      <c r="E7" s="65"/>
      <c r="F7" s="1"/>
    </row>
    <row r="8" spans="1:13" ht="39" x14ac:dyDescent="0.35">
      <c r="B8" s="8" t="s">
        <v>37</v>
      </c>
      <c r="C8" s="3">
        <v>0.1</v>
      </c>
      <c r="D8" s="6" t="s">
        <v>31</v>
      </c>
      <c r="E8" s="20">
        <f>IF(D8="s",C8,0)</f>
        <v>0</v>
      </c>
      <c r="F8" s="4"/>
      <c r="G8" s="27"/>
    </row>
    <row r="9" spans="1:13" x14ac:dyDescent="0.35">
      <c r="B9" s="11" t="s">
        <v>9</v>
      </c>
      <c r="C9" s="12"/>
      <c r="D9" s="21"/>
      <c r="E9" s="22"/>
      <c r="F9" s="66"/>
      <c r="G9" s="67"/>
      <c r="H9" s="67"/>
      <c r="I9" s="67"/>
      <c r="J9" s="67"/>
      <c r="K9" s="67"/>
      <c r="L9" s="67"/>
      <c r="M9" s="67"/>
    </row>
    <row r="10" spans="1:13" ht="40.5" customHeight="1" x14ac:dyDescent="0.35">
      <c r="A10" s="9"/>
      <c r="B10" s="25" t="s">
        <v>34</v>
      </c>
      <c r="C10" s="26">
        <v>0.2</v>
      </c>
      <c r="D10" s="6" t="s">
        <v>31</v>
      </c>
      <c r="E10" s="20">
        <f>IF(D10="s",C10,0)</f>
        <v>0</v>
      </c>
      <c r="F10" s="66"/>
      <c r="G10" s="67"/>
      <c r="H10" s="67"/>
      <c r="I10" s="67"/>
      <c r="J10" s="67"/>
      <c r="K10" s="67"/>
      <c r="L10" s="67"/>
      <c r="M10" s="67"/>
    </row>
    <row r="11" spans="1:13" ht="43.5" customHeight="1" x14ac:dyDescent="0.35">
      <c r="B11" s="68" t="s">
        <v>6</v>
      </c>
      <c r="C11" s="69"/>
      <c r="D11" s="70">
        <f>IFERROR(1-(1-E6)*(1-E8)*(1-E10),1-(1-E6)*(1-E10))</f>
        <v>0</v>
      </c>
      <c r="E11" s="70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53" t="s">
        <v>10</v>
      </c>
      <c r="C14" s="53"/>
      <c r="D14" s="53"/>
      <c r="E14" s="53"/>
    </row>
    <row r="15" spans="1:13" ht="60.75" customHeight="1" x14ac:dyDescent="0.35">
      <c r="B15" s="54" t="s">
        <v>35</v>
      </c>
      <c r="C15" s="55"/>
      <c r="D15" s="40">
        <v>428400</v>
      </c>
      <c r="E15" s="41"/>
    </row>
    <row r="16" spans="1:13" ht="30.75" customHeight="1" x14ac:dyDescent="0.35">
      <c r="B16" s="56" t="s">
        <v>32</v>
      </c>
      <c r="C16" s="57"/>
      <c r="D16" s="34">
        <f>ROUND((1-$D$11)*$D15,0)</f>
        <v>428400</v>
      </c>
      <c r="E16" s="34"/>
    </row>
    <row r="19" spans="2:6" ht="30" customHeight="1" x14ac:dyDescent="0.35">
      <c r="B19" s="53" t="s">
        <v>15</v>
      </c>
      <c r="C19" s="58"/>
      <c r="D19" s="58"/>
      <c r="E19" s="59"/>
      <c r="F19" s="13"/>
    </row>
    <row r="20" spans="2:6" ht="30" customHeight="1" x14ac:dyDescent="0.35">
      <c r="B20" s="42" t="s">
        <v>17</v>
      </c>
      <c r="C20" s="43"/>
      <c r="D20" s="43"/>
      <c r="E20" s="44"/>
    </row>
    <row r="21" spans="2:6" ht="54.75" customHeight="1" x14ac:dyDescent="0.35">
      <c r="B21" s="38" t="s">
        <v>38</v>
      </c>
      <c r="C21" s="39"/>
      <c r="D21" s="40">
        <v>71400000</v>
      </c>
      <c r="E21" s="41"/>
      <c r="F21" s="4"/>
    </row>
    <row r="22" spans="2:6" ht="30" customHeight="1" x14ac:dyDescent="0.35">
      <c r="B22" s="45" t="s">
        <v>2</v>
      </c>
      <c r="C22" s="46"/>
      <c r="D22" s="47">
        <v>0.01</v>
      </c>
      <c r="E22" s="48"/>
      <c r="F22" s="4"/>
    </row>
    <row r="23" spans="2:6" ht="30" customHeight="1" x14ac:dyDescent="0.35">
      <c r="B23" s="49" t="s">
        <v>12</v>
      </c>
      <c r="C23" s="50"/>
      <c r="D23" s="51">
        <f>D22*D21</f>
        <v>714000</v>
      </c>
      <c r="E23" s="52"/>
    </row>
    <row r="24" spans="2:6" ht="30" customHeight="1" x14ac:dyDescent="0.35">
      <c r="B24" s="33" t="s">
        <v>3</v>
      </c>
      <c r="C24" s="33"/>
      <c r="D24" s="34">
        <f>ROUND((1-$D$11)*$D23,0)</f>
        <v>714000</v>
      </c>
      <c r="E24" s="34"/>
    </row>
    <row r="25" spans="2:6" ht="42" customHeight="1" x14ac:dyDescent="0.35">
      <c r="B25" s="35" t="s">
        <v>40</v>
      </c>
      <c r="C25" s="36"/>
      <c r="D25" s="36"/>
      <c r="E25" s="37"/>
      <c r="F25" s="13"/>
    </row>
    <row r="26" spans="2:6" ht="51" customHeight="1" x14ac:dyDescent="0.35">
      <c r="B26" s="38" t="s">
        <v>39</v>
      </c>
      <c r="C26" s="39"/>
      <c r="D26" s="40">
        <v>500000</v>
      </c>
      <c r="E26" s="41"/>
      <c r="F26" s="4"/>
    </row>
    <row r="27" spans="2:6" ht="36.75" customHeight="1" x14ac:dyDescent="0.35">
      <c r="B27" s="30" t="s">
        <v>36</v>
      </c>
      <c r="C27" s="30"/>
      <c r="D27" s="7">
        <v>0.24</v>
      </c>
      <c r="E27" s="23"/>
      <c r="F27" s="4"/>
    </row>
    <row r="28" spans="2:6" ht="30" customHeight="1" x14ac:dyDescent="0.35">
      <c r="B28" s="30" t="s">
        <v>11</v>
      </c>
      <c r="C28" s="30"/>
      <c r="D28" s="71">
        <v>0.03</v>
      </c>
      <c r="E28" s="2">
        <f>D28*D$26</f>
        <v>15000</v>
      </c>
      <c r="F28" s="4"/>
    </row>
    <row r="29" spans="2:6" ht="30" customHeight="1" x14ac:dyDescent="0.35">
      <c r="B29" s="30" t="s">
        <v>19</v>
      </c>
      <c r="C29" s="30"/>
      <c r="D29" s="24">
        <f>IF(D27&gt;10%,MIN(D27-10%,10%),0%)</f>
        <v>0.1</v>
      </c>
      <c r="E29" s="2">
        <f>D29*D$26</f>
        <v>50000</v>
      </c>
    </row>
    <row r="30" spans="2:6" ht="30" customHeight="1" x14ac:dyDescent="0.35">
      <c r="B30" s="30" t="s">
        <v>20</v>
      </c>
      <c r="C30" s="30"/>
      <c r="D30" s="24">
        <f>IF(D27&gt;20%,2*(D27-20%),0%)</f>
        <v>7.999999999999996E-2</v>
      </c>
      <c r="E30" s="2">
        <f>D30*D$26</f>
        <v>39999.999999999978</v>
      </c>
    </row>
    <row r="31" spans="2:6" ht="30" customHeight="1" x14ac:dyDescent="0.35">
      <c r="B31" s="31" t="s">
        <v>18</v>
      </c>
      <c r="C31" s="31"/>
      <c r="D31" s="32">
        <f>SUM(E28:E30)</f>
        <v>104999.99999999997</v>
      </c>
      <c r="E31" s="32"/>
    </row>
    <row r="32" spans="2:6" ht="30" customHeight="1" x14ac:dyDescent="0.35">
      <c r="B32" s="33" t="s">
        <v>16</v>
      </c>
      <c r="C32" s="33"/>
      <c r="D32" s="34">
        <f>ROUND((1-$D$11)*$D31,0)</f>
        <v>105000</v>
      </c>
      <c r="E32" s="34"/>
    </row>
  </sheetData>
  <mergeCells count="33">
    <mergeCell ref="B11:C11"/>
    <mergeCell ref="D11:E11"/>
    <mergeCell ref="B3:E3"/>
    <mergeCell ref="B4:E4"/>
    <mergeCell ref="A6:A7"/>
    <mergeCell ref="E6:E7"/>
    <mergeCell ref="F9:M10"/>
    <mergeCell ref="B23:C23"/>
    <mergeCell ref="D23:E23"/>
    <mergeCell ref="B14:E14"/>
    <mergeCell ref="B15:C15"/>
    <mergeCell ref="D15:E15"/>
    <mergeCell ref="B16:C16"/>
    <mergeCell ref="D16:E16"/>
    <mergeCell ref="B19:E19"/>
    <mergeCell ref="B20:E20"/>
    <mergeCell ref="B21:C21"/>
    <mergeCell ref="D21:E21"/>
    <mergeCell ref="B22:C22"/>
    <mergeCell ref="D22:E22"/>
    <mergeCell ref="B32:C32"/>
    <mergeCell ref="D32:E32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  <mergeCell ref="D31:E31"/>
  </mergeCells>
  <dataValidations count="1">
    <dataValidation type="list" allowBlank="1" showInputMessage="1" showErrorMessage="1" sqref="D6:D10" xr:uid="{275DA29E-239B-4CB8-AB3E-368D355BB6C3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AQ + ODF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2025-03-24T18:00:46Z</dcterms:modified>
</cp:coreProperties>
</file>